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460" windowWidth="25600" windowHeight="13940" activeTab="0"/>
  </bookViews>
  <sheets>
    <sheet name="親愛長照居家服務輸入範本使用說明" sheetId="1" r:id="rId1"/>
    <sheet name="服務員" sheetId="2" r:id="rId2"/>
    <sheet name="個案總查詢清冊" sheetId="3" r:id="rId3"/>
    <sheet name="支付標準" sheetId="4" r:id="rId4"/>
    <sheet name="上傳格式範本" sheetId="5" r:id="rId5"/>
    <sheet name="10901" sheetId="6" r:id="rId6"/>
    <sheet name="10902" sheetId="7" r:id="rId7"/>
  </sheets>
  <definedNames/>
  <calcPr fullCalcOnLoad="1"/>
</workbook>
</file>

<file path=xl/comments6.xml><?xml version="1.0" encoding="utf-8"?>
<comments xmlns="http://schemas.openxmlformats.org/spreadsheetml/2006/main">
  <authors>
    <author>親愛社會工作師事務所 何立博</author>
  </authors>
  <commentList>
    <comment ref="A1" authorId="0">
      <text>
        <r>
          <rPr>
            <b/>
            <sz val="11"/>
            <rFont val="TimesNewRomanPSMT"/>
            <family val="0"/>
          </rPr>
          <t>只要輸入黃色底欄位資料，白色底下拉複製即可
個案總查詢清冊需要即時更新</t>
        </r>
      </text>
    </comment>
  </commentList>
</comments>
</file>

<file path=xl/comments7.xml><?xml version="1.0" encoding="utf-8"?>
<comments xmlns="http://schemas.openxmlformats.org/spreadsheetml/2006/main">
  <authors>
    <author>親愛社會工作師事務所 何立博</author>
  </authors>
  <commentList>
    <comment ref="A1" authorId="0">
      <text>
        <r>
          <rPr>
            <b/>
            <sz val="11"/>
            <rFont val="TimesNewRomanPSMT"/>
            <family val="0"/>
          </rPr>
          <t>只要輸入黃色底欄位資料，白色底下拉複製即可
個案總查詢清冊需要即時更新</t>
        </r>
      </text>
    </comment>
  </commentList>
</comments>
</file>

<file path=xl/sharedStrings.xml><?xml version="1.0" encoding="utf-8"?>
<sst xmlns="http://schemas.openxmlformats.org/spreadsheetml/2006/main" count="1152" uniqueCount="601">
  <si>
    <t>服務日期(請輸入7碼)</t>
  </si>
  <si>
    <t>身分證字號</t>
  </si>
  <si>
    <t>服務類別
1.補助
2.自費</t>
  </si>
  <si>
    <t>單價</t>
  </si>
  <si>
    <t>備註</t>
  </si>
  <si>
    <t>服務項目代碼</t>
  </si>
  <si>
    <t>BA02</t>
  </si>
  <si>
    <t>BA15-1</t>
  </si>
  <si>
    <t>數量
(僅整數)</t>
  </si>
  <si>
    <t>結束時段-小時
(24小時制)</t>
  </si>
  <si>
    <t>起始時段-小時
(24小時制)</t>
  </si>
  <si>
    <t>起始時段-分鐘</t>
  </si>
  <si>
    <t>結束時段-分鐘</t>
  </si>
  <si>
    <t>服務人員帳號</t>
  </si>
  <si>
    <t>服務人員帳號2</t>
  </si>
  <si>
    <t>服務人員帳號3</t>
  </si>
  <si>
    <t>服務人員帳號4</t>
  </si>
  <si>
    <t>服務人員帳號5</t>
  </si>
  <si>
    <t>不申報AA09填1</t>
  </si>
  <si>
    <t>訪視未遇填1</t>
  </si>
  <si>
    <t>lssa07</t>
  </si>
  <si>
    <t>啟用</t>
  </si>
  <si>
    <t>☐</t>
  </si>
  <si>
    <t>☑</t>
  </si>
  <si>
    <t>停用</t>
  </si>
  <si>
    <t>cat</t>
  </si>
  <si>
    <t>lssa06</t>
  </si>
  <si>
    <t>lssa04</t>
  </si>
  <si>
    <t>lssa05</t>
  </si>
  <si>
    <t>lisalove</t>
  </si>
  <si>
    <t>項次</t>
  </si>
  <si>
    <t>帳號</t>
  </si>
  <si>
    <t>姓名</t>
  </si>
  <si>
    <t>狀態</t>
  </si>
  <si>
    <t>管理員</t>
  </si>
  <si>
    <t>服務管理員</t>
  </si>
  <si>
    <t>B單位主接案人</t>
  </si>
  <si>
    <t>服務人員</t>
  </si>
  <si>
    <t>A單位主接案人</t>
  </si>
  <si>
    <t>A單位個管員</t>
  </si>
  <si>
    <t>目前服務個案數</t>
  </si>
  <si>
    <t>yafen</t>
  </si>
  <si>
    <t>weichen</t>
  </si>
  <si>
    <t>pin</t>
  </si>
  <si>
    <t>jotin</t>
  </si>
  <si>
    <t>lovecare</t>
  </si>
  <si>
    <t>BA13,BB11,BB12,BD03,DA01</t>
  </si>
  <si>
    <t>開案服務中-督導重新指派</t>
  </si>
  <si>
    <t>BA18,BA19,BB07,BD03</t>
  </si>
  <si>
    <t>結案</t>
  </si>
  <si>
    <t>BA07,CA03,CD01,GA02</t>
  </si>
  <si>
    <t>BA07,BB13,DA01,GA05</t>
  </si>
  <si>
    <t>BA07,DA01,GA05,OT01</t>
  </si>
  <si>
    <t>BA02,BA04,BA07,BA10,BA11,BA13,BA17,BA20,CB04</t>
  </si>
  <si>
    <t>CA03</t>
  </si>
  <si>
    <t>BA01,BA02,BA03,BA06,BA07,BA11,BA13,BA21,CA03,DA01,EA01</t>
  </si>
  <si>
    <t>BA02,BA06,BA07,BA20,BA21,DA01,GA02,GA05,EA01,EC02,EG02,FA03</t>
  </si>
  <si>
    <t>BA07,BA11,BB07,BD03,GA05,OT01</t>
  </si>
  <si>
    <t>CA03,DA01</t>
  </si>
  <si>
    <t>開案服務中-舊系統匯入</t>
  </si>
  <si>
    <t>BA06,BA07,BA11,BA15-1,DA01</t>
  </si>
  <si>
    <t>BA02,BA07,BA11,BA15-1,BA24,DA01,GA02,GA05</t>
  </si>
  <si>
    <t>BA07,BA11,BA13,BA20,DA01,GA05,EA01,EH01,EH02,EH03</t>
  </si>
  <si>
    <t>DA01,GA02</t>
  </si>
  <si>
    <t>BA07,BA14,BA20,BA21</t>
  </si>
  <si>
    <t>BA07,BA11,BA20,DA01,GA05</t>
  </si>
  <si>
    <t>BA11,BA15-1,BA20,DA01,GA02</t>
  </si>
  <si>
    <t>開案服務中</t>
  </si>
  <si>
    <t>BB07,BD03</t>
  </si>
  <si>
    <t>BA06,BA07,EA01,FA01</t>
  </si>
  <si>
    <t>BA15-1,BA16-1,OT01</t>
  </si>
  <si>
    <t>BA05-1,BA15-1</t>
  </si>
  <si>
    <t>BA13,BA15-1,DA01,GA02,EC02</t>
  </si>
  <si>
    <t>BA07,BA14,BA15-1,BA16-1</t>
  </si>
  <si>
    <t>BA06,BA07,DA01,GA05,EA01,EB03,EC02</t>
  </si>
  <si>
    <t>BA13,BA14,DA01,GA02,GA05,FA01,FA02,FA10</t>
  </si>
  <si>
    <t>BA02,BA06,BA07,BA20,DA01,EA01,EB03,EC02,FA01</t>
  </si>
  <si>
    <t>DA01,OT01</t>
  </si>
  <si>
    <t>BA05-1,BA15-1,GA01</t>
  </si>
  <si>
    <t>BA05-1,BA07,BA15-1,GA01,GA02</t>
  </si>
  <si>
    <t>BA13,DA01</t>
  </si>
  <si>
    <t>BA11,BA15-1,DA01</t>
  </si>
  <si>
    <t>BA07,BA15-1,BB05,BD03</t>
  </si>
  <si>
    <t>BA15-1,BA20</t>
  </si>
  <si>
    <t>BA11</t>
  </si>
  <si>
    <t>BA15-1,OT01,OT01,EB04</t>
  </si>
  <si>
    <t>BA05-1,BA07,BA11,BA13,BA14,BA15-1,BA20,DA01,FA04</t>
  </si>
  <si>
    <t>BA02,BA15-1,OT01</t>
  </si>
  <si>
    <t>BA15-1,EA01</t>
  </si>
  <si>
    <t>BA07,BA13,BA20</t>
  </si>
  <si>
    <t>BA20</t>
  </si>
  <si>
    <t>BA07,BA11,BA15-1,DA01</t>
  </si>
  <si>
    <t>BA05-1,BA13,BA14,BA15-1,DA01</t>
  </si>
  <si>
    <t>BA15-1,EA01-3</t>
  </si>
  <si>
    <t>BA07,BA20,GA05,EA01</t>
  </si>
  <si>
    <t>BA05-1,BA13,BA14,BA15-1,BA16-1,BA20,DA01,GA05,EA01,EB02,EC02,FA01,FA02,FA05</t>
  </si>
  <si>
    <t>BA05-1,BA15-1,DA01</t>
  </si>
  <si>
    <t>BA07,BA13,DA01</t>
  </si>
  <si>
    <t>BA07</t>
  </si>
  <si>
    <t>BA02,BA07,BA11,OT01</t>
  </si>
  <si>
    <t>BA07,CA03,DA01,EA01-2</t>
  </si>
  <si>
    <t>BA11,BA13,BA15-1,BA16-1,BB11,BD03,CA03,DA01</t>
  </si>
  <si>
    <t>BA13,BA15-1,FA01</t>
  </si>
  <si>
    <t>BA03,BA14,BA16-1,BA20,DA01</t>
  </si>
  <si>
    <t>BA15-1,CA03,DA01,GA01,EA01-3</t>
  </si>
  <si>
    <t>BA07,BA15-1,GA01,GA02,EA01-2</t>
  </si>
  <si>
    <t>BA13,EA01-2</t>
  </si>
  <si>
    <t>BA07,BA15-1</t>
  </si>
  <si>
    <t>BA11,BA13,BA14,BA15-1,BA16-1,BA20,OT01</t>
  </si>
  <si>
    <t>BA15-1,BD03,DA01</t>
  </si>
  <si>
    <t>BA15-1,BD03</t>
  </si>
  <si>
    <t>BA05-1,BA11,BA13,BA14,BA15-1,BA20,BA23,DA01,GA01,GA02</t>
  </si>
  <si>
    <t>BA07,BA11,BA13,BA16-1,GA01,GA02</t>
  </si>
  <si>
    <t>BA05-1,BA15-1,BA16-1</t>
  </si>
  <si>
    <t>BA13,BA14,BA20</t>
  </si>
  <si>
    <t>BA15-1,BA16-1,BA20</t>
  </si>
  <si>
    <t>BA02,BA07,BA11,BA13,BA15-1,DA01</t>
  </si>
  <si>
    <t>BA07,BA11,BA13,CA03</t>
  </si>
  <si>
    <t>BA05-1,BA13,BA14,DA01</t>
  </si>
  <si>
    <t>服務代碼</t>
  </si>
  <si>
    <t>從優CMS</t>
  </si>
  <si>
    <t>ICF從優</t>
  </si>
  <si>
    <t>喘息特別從優</t>
  </si>
  <si>
    <t>輔具特別從優</t>
  </si>
  <si>
    <t>交通特別從優</t>
  </si>
  <si>
    <t>照顧及專業服務特別從優</t>
  </si>
  <si>
    <t>A單位名稱</t>
  </si>
  <si>
    <t>照管專員</t>
  </si>
  <si>
    <t>照管中心</t>
  </si>
  <si>
    <t>戶籍地址</t>
  </si>
  <si>
    <t>戶籍地(里)</t>
  </si>
  <si>
    <t>戶籍地</t>
  </si>
  <si>
    <t>聯絡電話</t>
  </si>
  <si>
    <t>居住地址</t>
  </si>
  <si>
    <t>居住地(里)</t>
  </si>
  <si>
    <t>居住地</t>
  </si>
  <si>
    <t>核定日期</t>
  </si>
  <si>
    <t>服務項目數</t>
  </si>
  <si>
    <t>評估日期</t>
  </si>
  <si>
    <t>評估/照顧計畫</t>
  </si>
  <si>
    <t>開案日期</t>
  </si>
  <si>
    <t>申請日期</t>
  </si>
  <si>
    <t>其它結案原因說明</t>
  </si>
  <si>
    <t>結案原因</t>
  </si>
  <si>
    <t>其它申請來源說明</t>
  </si>
  <si>
    <t>申請來源</t>
  </si>
  <si>
    <t>福利身分</t>
  </si>
  <si>
    <t>舊失能等級</t>
  </si>
  <si>
    <t>CMS</t>
  </si>
  <si>
    <t>年齡</t>
  </si>
  <si>
    <t>出生日期</t>
  </si>
  <si>
    <t>身分證號</t>
  </si>
  <si>
    <t>案件狀態</t>
  </si>
  <si>
    <t>案號</t>
  </si>
  <si>
    <t>BA13</t>
  </si>
  <si>
    <t>DA01</t>
  </si>
  <si>
    <t>姓名</t>
  </si>
  <si>
    <t>服務員</t>
  </si>
  <si>
    <t>編號</t>
  </si>
  <si>
    <t>照顧組合</t>
  </si>
  <si>
    <t>給（支）付價格（元）</t>
  </si>
  <si>
    <t>原民區或離島支付價格（元）</t>
  </si>
  <si>
    <t>AA01</t>
  </si>
  <si>
    <t>照顧計畫擬定與服務連結</t>
  </si>
  <si>
    <t>AA02</t>
  </si>
  <si>
    <t>照顧管理</t>
  </si>
  <si>
    <t>AA03</t>
  </si>
  <si>
    <t>照顧服務員配合專業服務</t>
  </si>
  <si>
    <t>AA04</t>
  </si>
  <si>
    <t>於臨終日提供服務加計</t>
  </si>
  <si>
    <t>AA05</t>
  </si>
  <si>
    <t>照顧困難之服務加計</t>
  </si>
  <si>
    <t>AA06</t>
  </si>
  <si>
    <t>身體照顧困難加計</t>
  </si>
  <si>
    <t>AA07</t>
  </si>
  <si>
    <t>家庭照顧功能微弱之服務加計</t>
  </si>
  <si>
    <t>AA08</t>
  </si>
  <si>
    <t>晚間服務</t>
  </si>
  <si>
    <t>AA09</t>
  </si>
  <si>
    <t>例假日服務</t>
  </si>
  <si>
    <t>AA10</t>
  </si>
  <si>
    <t>夜間緊急服務</t>
  </si>
  <si>
    <t>AA11</t>
  </si>
  <si>
    <t>AA12</t>
  </si>
  <si>
    <t>BA01</t>
  </si>
  <si>
    <t>基本身體清潔</t>
  </si>
  <si>
    <t>BA02</t>
  </si>
  <si>
    <t>基本日常照顧</t>
  </si>
  <si>
    <t>BA03</t>
  </si>
  <si>
    <t>測量生命徵象</t>
  </si>
  <si>
    <t>BA04</t>
  </si>
  <si>
    <t>協助餵食或灌食</t>
  </si>
  <si>
    <t>餐食照顧</t>
  </si>
  <si>
    <t>協助沐浴及洗頭</t>
  </si>
  <si>
    <t>BA08</t>
  </si>
  <si>
    <t>足部照護</t>
  </si>
  <si>
    <t>BA09</t>
  </si>
  <si>
    <t>BA09a</t>
  </si>
  <si>
    <t>BA10</t>
  </si>
  <si>
    <t>翻身拍背</t>
  </si>
  <si>
    <t>肢體關節活動</t>
  </si>
  <si>
    <t>BA12</t>
  </si>
  <si>
    <t>陪同外出</t>
  </si>
  <si>
    <t>BA14</t>
  </si>
  <si>
    <t>陪同就醫</t>
  </si>
  <si>
    <t>家務協助</t>
  </si>
  <si>
    <t>BA16</t>
  </si>
  <si>
    <t>代購或代領或代送服務</t>
  </si>
  <si>
    <t>BA17</t>
  </si>
  <si>
    <t>協助執行輔助性醫療</t>
  </si>
  <si>
    <t>BA18</t>
  </si>
  <si>
    <t>安全看視</t>
  </si>
  <si>
    <t>陪伴服務</t>
  </si>
  <si>
    <t>BA22</t>
  </si>
  <si>
    <t>巡視服務</t>
  </si>
  <si>
    <t>BA23</t>
  </si>
  <si>
    <t>協助洗頭</t>
  </si>
  <si>
    <t>BA24</t>
  </si>
  <si>
    <t>協助排泄</t>
  </si>
  <si>
    <t>BB01</t>
  </si>
  <si>
    <t>BB02</t>
  </si>
  <si>
    <t>BB03</t>
  </si>
  <si>
    <t>BB04</t>
  </si>
  <si>
    <t>BB05</t>
  </si>
  <si>
    <t>BB06</t>
  </si>
  <si>
    <t>BB07</t>
  </si>
  <si>
    <t>BB08</t>
  </si>
  <si>
    <t>BB09</t>
  </si>
  <si>
    <t>BB10</t>
  </si>
  <si>
    <t>日間照顧</t>
  </si>
  <si>
    <t>BB11</t>
  </si>
  <si>
    <t>BB12</t>
  </si>
  <si>
    <t>BB13</t>
  </si>
  <si>
    <t>BB14</t>
  </si>
  <si>
    <t>BC01</t>
  </si>
  <si>
    <t>BC02</t>
  </si>
  <si>
    <t>BC03</t>
  </si>
  <si>
    <t>BC04</t>
  </si>
  <si>
    <t>BC05</t>
  </si>
  <si>
    <t>BC06</t>
  </si>
  <si>
    <t>BC07</t>
  </si>
  <si>
    <t>BC08</t>
  </si>
  <si>
    <t>BC09</t>
  </si>
  <si>
    <t>BC10</t>
  </si>
  <si>
    <t>BC11</t>
  </si>
  <si>
    <t>BC12</t>
  </si>
  <si>
    <t>BC13</t>
  </si>
  <si>
    <t>BC14</t>
  </si>
  <si>
    <t>BD01</t>
  </si>
  <si>
    <t>BD02</t>
  </si>
  <si>
    <t>社區式晚餐</t>
  </si>
  <si>
    <t>BD03</t>
  </si>
  <si>
    <t>社區式服務交通接送</t>
  </si>
  <si>
    <t>CA01</t>
  </si>
  <si>
    <t>CA02</t>
  </si>
  <si>
    <t>CA04</t>
  </si>
  <si>
    <t>CA05</t>
  </si>
  <si>
    <t>CA06</t>
  </si>
  <si>
    <t>CB01</t>
  </si>
  <si>
    <t>營養照護</t>
  </si>
  <si>
    <t>CB02</t>
  </si>
  <si>
    <t>CB03</t>
  </si>
  <si>
    <t>CB04</t>
  </si>
  <si>
    <t>CC01</t>
  </si>
  <si>
    <t>CD01</t>
  </si>
  <si>
    <t>CD02</t>
  </si>
  <si>
    <t>交通接送</t>
  </si>
  <si>
    <t>GA01</t>
  </si>
  <si>
    <t>GA02</t>
  </si>
  <si>
    <t>GA03</t>
  </si>
  <si>
    <t>GA04</t>
  </si>
  <si>
    <t>GA05</t>
  </si>
  <si>
    <t>GA06</t>
  </si>
  <si>
    <t>GA07</t>
  </si>
  <si>
    <t>巷弄長照站臨托</t>
  </si>
  <si>
    <r>
      <t>照顧服務</t>
    </r>
    <r>
      <rPr>
        <sz val="12"/>
        <color indexed="8"/>
        <rFont val="Helv"/>
        <family val="0"/>
      </rPr>
      <t xml:space="preserve"> </t>
    </r>
    <r>
      <rPr>
        <sz val="12"/>
        <color indexed="8"/>
        <rFont val="MS Mincho"/>
        <family val="0"/>
      </rPr>
      <t>員進階訓</t>
    </r>
    <r>
      <rPr>
        <sz val="12"/>
        <color indexed="8"/>
        <rFont val="Helv"/>
        <family val="0"/>
      </rPr>
      <t xml:space="preserve"> </t>
    </r>
    <r>
      <rPr>
        <sz val="12"/>
        <color indexed="8"/>
        <rFont val="MS Mincho"/>
        <family val="0"/>
      </rPr>
      <t>練</t>
    </r>
  </si>
  <si>
    <r>
      <t>到宅沐浴車服務</t>
    </r>
    <r>
      <rPr>
        <sz val="12"/>
        <color indexed="8"/>
        <rFont val="Helv"/>
        <family val="0"/>
      </rPr>
      <t>--</t>
    </r>
    <r>
      <rPr>
        <sz val="12"/>
        <color indexed="8"/>
        <rFont val="MS Mincho"/>
        <family val="0"/>
      </rPr>
      <t>第</t>
    </r>
    <r>
      <rPr>
        <sz val="12"/>
        <color indexed="8"/>
        <rFont val="Helv"/>
        <family val="0"/>
      </rPr>
      <t xml:space="preserve"> 1</t>
    </r>
    <r>
      <rPr>
        <sz val="12"/>
        <color indexed="8"/>
        <rFont val="MS Mincho"/>
        <family val="0"/>
      </rPr>
      <t>型</t>
    </r>
  </si>
  <si>
    <r>
      <t>到宅沐浴</t>
    </r>
    <r>
      <rPr>
        <sz val="12"/>
        <color indexed="8"/>
        <rFont val="Helv"/>
        <family val="0"/>
      </rPr>
      <t xml:space="preserve"> </t>
    </r>
    <r>
      <rPr>
        <sz val="12"/>
        <color indexed="8"/>
        <rFont val="MS Mincho"/>
        <family val="0"/>
      </rPr>
      <t>車服務</t>
    </r>
    <r>
      <rPr>
        <sz val="12"/>
        <color indexed="8"/>
        <rFont val="Helv"/>
        <family val="0"/>
      </rPr>
      <t>--</t>
    </r>
    <r>
      <rPr>
        <sz val="12"/>
        <color indexed="8"/>
        <rFont val="MS Mincho"/>
        <family val="0"/>
      </rPr>
      <t>第</t>
    </r>
    <r>
      <rPr>
        <sz val="12"/>
        <color indexed="8"/>
        <rFont val="Helv"/>
        <family val="0"/>
      </rPr>
      <t xml:space="preserve"> 2</t>
    </r>
    <r>
      <rPr>
        <sz val="12"/>
        <color indexed="8"/>
        <rFont val="MS Mincho"/>
        <family val="0"/>
      </rPr>
      <t>型</t>
    </r>
  </si>
  <si>
    <r>
      <t>協助上</t>
    </r>
    <r>
      <rPr>
        <sz val="12"/>
        <color indexed="8"/>
        <rFont val="Helv"/>
        <family val="0"/>
      </rPr>
      <t>(</t>
    </r>
    <r>
      <rPr>
        <sz val="12"/>
        <color indexed="8"/>
        <rFont val="MS Mincho"/>
        <family val="0"/>
      </rPr>
      <t>下</t>
    </r>
    <r>
      <rPr>
        <sz val="12"/>
        <color indexed="8"/>
        <rFont val="Helv"/>
        <family val="0"/>
      </rPr>
      <t>)</t>
    </r>
    <r>
      <rPr>
        <sz val="12"/>
        <color indexed="8"/>
        <rFont val="MS Mincho"/>
        <family val="0"/>
      </rPr>
      <t>樓梯</t>
    </r>
  </si>
  <si>
    <r>
      <t>日間照顧</t>
    </r>
    <r>
      <rPr>
        <sz val="12"/>
        <color indexed="8"/>
        <rFont val="Helv"/>
        <family val="0"/>
      </rPr>
      <t xml:space="preserve"> (</t>
    </r>
    <r>
      <rPr>
        <sz val="12"/>
        <color indexed="8"/>
        <rFont val="MS Mincho"/>
        <family val="0"/>
      </rPr>
      <t>全日</t>
    </r>
    <r>
      <rPr>
        <sz val="12"/>
        <color indexed="8"/>
        <rFont val="Helv"/>
        <family val="0"/>
      </rPr>
      <t>)--</t>
    </r>
    <r>
      <rPr>
        <sz val="12"/>
        <color indexed="8"/>
        <rFont val="MS Mincho"/>
        <family val="0"/>
      </rPr>
      <t>第</t>
    </r>
    <r>
      <rPr>
        <sz val="12"/>
        <color indexed="8"/>
        <rFont val="Helv"/>
        <family val="0"/>
      </rPr>
      <t xml:space="preserve"> 1</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</si>
  <si>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1</t>
    </r>
    <r>
      <rPr>
        <sz val="12"/>
        <color indexed="8"/>
        <rFont val="MS Mincho"/>
        <family val="0"/>
      </rPr>
      <t>型</t>
    </r>
  </si>
  <si>
    <r>
      <t>日間照顧（全日）</t>
    </r>
    <r>
      <rPr>
        <sz val="12"/>
        <color indexed="8"/>
        <rFont val="Helv"/>
        <family val="0"/>
      </rPr>
      <t>--</t>
    </r>
    <r>
      <rPr>
        <sz val="12"/>
        <color indexed="8"/>
        <rFont val="MS Mincho"/>
        <family val="0"/>
      </rPr>
      <t>第</t>
    </r>
    <r>
      <rPr>
        <sz val="12"/>
        <color indexed="8"/>
        <rFont val="Helv"/>
        <family val="0"/>
      </rPr>
      <t>2</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</si>
  <si>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2</t>
    </r>
    <r>
      <rPr>
        <sz val="12"/>
        <color indexed="8"/>
        <rFont val="MS Mincho"/>
        <family val="0"/>
      </rPr>
      <t>型</t>
    </r>
  </si>
  <si>
    <r>
      <t>日間照顧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3</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</si>
  <si>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3</t>
    </r>
    <r>
      <rPr>
        <sz val="12"/>
        <color indexed="8"/>
        <rFont val="MS Mincho"/>
        <family val="0"/>
      </rPr>
      <t>型</t>
    </r>
  </si>
  <si>
    <r>
      <t>日間照顧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4</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</si>
  <si>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4</t>
    </r>
    <r>
      <rPr>
        <sz val="12"/>
        <color indexed="8"/>
        <rFont val="MS Mincho"/>
        <family val="0"/>
      </rPr>
      <t>型</t>
    </r>
  </si>
  <si>
    <r>
      <t>日間照顧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5</t>
    </r>
    <r>
      <rPr>
        <sz val="12"/>
        <color indexed="8"/>
        <rFont val="MS Mincho"/>
        <family val="0"/>
      </rPr>
      <t>型</t>
    </r>
  </si>
  <si>
    <r>
      <t>日間照顧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6</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</si>
  <si>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6</t>
    </r>
    <r>
      <rPr>
        <sz val="12"/>
        <color indexed="8"/>
        <rFont val="MS Mincho"/>
        <family val="0"/>
      </rPr>
      <t>型</t>
    </r>
  </si>
  <si>
    <r>
      <t>日間照顧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7</t>
    </r>
    <r>
      <rPr>
        <sz val="12"/>
        <color indexed="8"/>
        <rFont val="MS Mincho"/>
        <family val="0"/>
      </rPr>
      <t>型</t>
    </r>
  </si>
  <si>
    <r>
      <t>日間照顧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7</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</si>
  <si>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1</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</si>
  <si>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1</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</si>
  <si>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2</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</si>
  <si>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2</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</si>
  <si>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3</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</si>
  <si>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3</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</si>
  <si>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4</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</si>
  <si>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4</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</si>
  <si>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t>
    </r>
    <r>
      <rPr>
        <sz val="12"/>
        <color indexed="8"/>
        <rFont val="MS Mincho"/>
        <family val="0"/>
      </rPr>
      <t>第</t>
    </r>
    <r>
      <rPr>
        <sz val="12"/>
        <color indexed="8"/>
        <rFont val="Helv"/>
        <family val="0"/>
      </rPr>
      <t>5</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</si>
  <si>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5</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</si>
  <si>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6</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</si>
  <si>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6</t>
    </r>
    <r>
      <rPr>
        <sz val="12"/>
        <color indexed="8"/>
        <rFont val="MS Mincho"/>
        <family val="0"/>
      </rPr>
      <t>型</t>
    </r>
  </si>
  <si>
    <r>
      <t>家庭托顧</t>
    </r>
    <r>
      <rPr>
        <sz val="12"/>
        <color indexed="8"/>
        <rFont val="Helv"/>
        <family val="0"/>
      </rPr>
      <t xml:space="preserve"> (</t>
    </r>
    <r>
      <rPr>
        <sz val="12"/>
        <color indexed="8"/>
        <rFont val="MS Mincho"/>
        <family val="0"/>
      </rPr>
      <t>全日</t>
    </r>
    <r>
      <rPr>
        <sz val="12"/>
        <color indexed="8"/>
        <rFont val="Helv"/>
        <family val="0"/>
      </rPr>
      <t xml:space="preserve">)-- </t>
    </r>
    <r>
      <rPr>
        <sz val="12"/>
        <color indexed="8"/>
        <rFont val="MS Mincho"/>
        <family val="0"/>
      </rPr>
      <t>第</t>
    </r>
    <r>
      <rPr>
        <sz val="12"/>
        <color indexed="8"/>
        <rFont val="Helv"/>
        <family val="0"/>
      </rPr>
      <t>7</t>
    </r>
    <r>
      <rPr>
        <sz val="12"/>
        <color indexed="8"/>
        <rFont val="MS Mincho"/>
        <family val="0"/>
      </rPr>
      <t>型</t>
    </r>
  </si>
  <si>
    <r>
      <t>家庭托顧</t>
    </r>
    <r>
      <rPr>
        <sz val="12"/>
        <color indexed="8"/>
        <rFont val="Helv"/>
        <family val="0"/>
      </rPr>
      <t xml:space="preserve"> (</t>
    </r>
    <r>
      <rPr>
        <sz val="12"/>
        <color indexed="8"/>
        <rFont val="MS Mincho"/>
        <family val="0"/>
      </rPr>
      <t>半日</t>
    </r>
    <r>
      <rPr>
        <sz val="12"/>
        <color indexed="8"/>
        <rFont val="Helv"/>
        <family val="0"/>
      </rPr>
      <t xml:space="preserve">)-- </t>
    </r>
    <r>
      <rPr>
        <sz val="12"/>
        <color indexed="8"/>
        <rFont val="MS Mincho"/>
        <family val="0"/>
      </rPr>
      <t>第</t>
    </r>
    <r>
      <rPr>
        <sz val="12"/>
        <color indexed="8"/>
        <rFont val="Helv"/>
        <family val="0"/>
      </rPr>
      <t>7</t>
    </r>
    <r>
      <rPr>
        <sz val="12"/>
        <color indexed="8"/>
        <rFont val="MS Mincho"/>
        <family val="0"/>
      </rPr>
      <t>型</t>
    </r>
  </si>
  <si>
    <r>
      <t>社區式協</t>
    </r>
    <r>
      <rPr>
        <sz val="12"/>
        <color indexed="8"/>
        <rFont val="Helv"/>
        <family val="0"/>
      </rPr>
      <t xml:space="preserve"> </t>
    </r>
    <r>
      <rPr>
        <sz val="12"/>
        <color indexed="8"/>
        <rFont val="MS Mincho"/>
        <family val="0"/>
      </rPr>
      <t>助沐浴</t>
    </r>
  </si>
  <si>
    <r>
      <t>IADLs</t>
    </r>
    <r>
      <rPr>
        <sz val="12"/>
        <color indexed="8"/>
        <rFont val="MS Mincho"/>
        <family val="0"/>
      </rPr>
      <t>復能照護</t>
    </r>
    <r>
      <rPr>
        <sz val="12"/>
        <color indexed="8"/>
        <rFont val="Helv"/>
        <family val="0"/>
      </rPr>
      <t>--</t>
    </r>
    <r>
      <rPr>
        <sz val="12"/>
        <color indexed="8"/>
        <rFont val="MS Mincho"/>
        <family val="0"/>
      </rPr>
      <t>居家</t>
    </r>
  </si>
  <si>
    <r>
      <t xml:space="preserve">IADLs </t>
    </r>
    <r>
      <rPr>
        <sz val="12"/>
        <color indexed="8"/>
        <rFont val="MS Mincho"/>
        <family val="0"/>
      </rPr>
      <t>復能照護</t>
    </r>
    <r>
      <rPr>
        <sz val="12"/>
        <color indexed="8"/>
        <rFont val="Helv"/>
        <family val="0"/>
      </rPr>
      <t>--</t>
    </r>
    <r>
      <rPr>
        <sz val="12"/>
        <color indexed="8"/>
        <rFont val="MS Mincho"/>
        <family val="0"/>
      </rPr>
      <t>社</t>
    </r>
    <r>
      <rPr>
        <sz val="12"/>
        <color indexed="8"/>
        <rFont val="Helv"/>
        <family val="0"/>
      </rPr>
      <t xml:space="preserve"> </t>
    </r>
    <r>
      <rPr>
        <sz val="12"/>
        <color indexed="8"/>
        <rFont val="MS Mincho"/>
        <family val="0"/>
      </rPr>
      <t>區</t>
    </r>
  </si>
  <si>
    <r>
      <t xml:space="preserve">ADLs </t>
    </r>
    <r>
      <rPr>
        <sz val="12"/>
        <color indexed="8"/>
        <rFont val="MS Mincho"/>
        <family val="0"/>
      </rPr>
      <t>復能</t>
    </r>
    <r>
      <rPr>
        <sz val="12"/>
        <color indexed="8"/>
        <rFont val="Helv"/>
        <family val="0"/>
      </rPr>
      <t xml:space="preserve"> </t>
    </r>
    <r>
      <rPr>
        <sz val="12"/>
        <color indexed="8"/>
        <rFont val="MS Mincho"/>
        <family val="0"/>
      </rPr>
      <t>照護</t>
    </r>
    <r>
      <rPr>
        <sz val="12"/>
        <color indexed="8"/>
        <rFont val="Helv"/>
        <family val="0"/>
      </rPr>
      <t>--</t>
    </r>
    <r>
      <rPr>
        <sz val="12"/>
        <color indexed="8"/>
        <rFont val="MS Mincho"/>
        <family val="0"/>
      </rPr>
      <t>居家</t>
    </r>
  </si>
  <si>
    <r>
      <t xml:space="preserve">ADLs </t>
    </r>
    <r>
      <rPr>
        <sz val="12"/>
        <color indexed="8"/>
        <rFont val="MS Mincho"/>
        <family val="0"/>
      </rPr>
      <t>復能</t>
    </r>
    <r>
      <rPr>
        <sz val="12"/>
        <color indexed="8"/>
        <rFont val="Helv"/>
        <family val="0"/>
      </rPr>
      <t xml:space="preserve"> </t>
    </r>
    <r>
      <rPr>
        <sz val="12"/>
        <color indexed="8"/>
        <rFont val="MS Mincho"/>
        <family val="0"/>
      </rPr>
      <t>照護</t>
    </r>
    <r>
      <rPr>
        <sz val="12"/>
        <color indexed="8"/>
        <rFont val="Helv"/>
        <family val="0"/>
      </rPr>
      <t>--</t>
    </r>
    <r>
      <rPr>
        <sz val="12"/>
        <color indexed="8"/>
        <rFont val="MS Mincho"/>
        <family val="0"/>
      </rPr>
      <t>社區</t>
    </r>
  </si>
  <si>
    <r>
      <t>「個別化</t>
    </r>
    <r>
      <rPr>
        <sz val="12"/>
        <color indexed="8"/>
        <rFont val="Helv"/>
        <family val="0"/>
      </rPr>
      <t xml:space="preserve"> </t>
    </r>
    <r>
      <rPr>
        <sz val="12"/>
        <color indexed="8"/>
        <rFont val="MS Mincho"/>
        <family val="0"/>
      </rPr>
      <t>服務計畫</t>
    </r>
    <r>
      <rPr>
        <sz val="12"/>
        <color indexed="8"/>
        <rFont val="Helv"/>
        <family val="0"/>
      </rPr>
      <t xml:space="preserve"> (ISP)</t>
    </r>
    <r>
      <rPr>
        <sz val="12"/>
        <color indexed="8"/>
        <rFont val="MS Mincho"/>
        <family val="0"/>
      </rPr>
      <t>」擬</t>
    </r>
    <r>
      <rPr>
        <sz val="12"/>
        <color indexed="8"/>
        <rFont val="Helv"/>
        <family val="0"/>
      </rPr>
      <t xml:space="preserve"> </t>
    </r>
    <r>
      <rPr>
        <sz val="12"/>
        <color indexed="8"/>
        <rFont val="MS Mincho"/>
        <family val="0"/>
      </rPr>
      <t>定與執行</t>
    </r>
    <r>
      <rPr>
        <sz val="12"/>
        <color indexed="8"/>
        <rFont val="Helv"/>
        <family val="0"/>
      </rPr>
      <t xml:space="preserve">-- </t>
    </r>
    <r>
      <rPr>
        <sz val="12"/>
        <color indexed="8"/>
        <rFont val="MS Mincho"/>
        <family val="0"/>
      </rPr>
      <t>居家</t>
    </r>
  </si>
  <si>
    <r>
      <t>「個別化</t>
    </r>
    <r>
      <rPr>
        <sz val="12"/>
        <color indexed="8"/>
        <rFont val="Helv"/>
        <family val="0"/>
      </rPr>
      <t xml:space="preserve"> </t>
    </r>
    <r>
      <rPr>
        <sz val="12"/>
        <color indexed="8"/>
        <rFont val="MS Mincho"/>
        <family val="0"/>
      </rPr>
      <t>服務計畫</t>
    </r>
    <r>
      <rPr>
        <sz val="12"/>
        <color indexed="8"/>
        <rFont val="Helv"/>
        <family val="0"/>
      </rPr>
      <t xml:space="preserve"> (ISP)</t>
    </r>
    <r>
      <rPr>
        <sz val="12"/>
        <color indexed="8"/>
        <rFont val="MS Mincho"/>
        <family val="0"/>
      </rPr>
      <t>」擬</t>
    </r>
    <r>
      <rPr>
        <sz val="12"/>
        <color indexed="8"/>
        <rFont val="Helv"/>
        <family val="0"/>
      </rPr>
      <t xml:space="preserve"> </t>
    </r>
    <r>
      <rPr>
        <sz val="12"/>
        <color indexed="8"/>
        <rFont val="MS Mincho"/>
        <family val="0"/>
      </rPr>
      <t>定與執行</t>
    </r>
    <r>
      <rPr>
        <sz val="12"/>
        <color indexed="8"/>
        <rFont val="Helv"/>
        <family val="0"/>
      </rPr>
      <t xml:space="preserve">-- </t>
    </r>
    <r>
      <rPr>
        <sz val="12"/>
        <color indexed="8"/>
        <rFont val="MS Mincho"/>
        <family val="0"/>
      </rPr>
      <t>社區</t>
    </r>
  </si>
  <si>
    <r>
      <t>進食與吞</t>
    </r>
    <r>
      <rPr>
        <sz val="12"/>
        <color indexed="8"/>
        <rFont val="Helv"/>
        <family val="0"/>
      </rPr>
      <t xml:space="preserve"> </t>
    </r>
    <r>
      <rPr>
        <sz val="12"/>
        <color indexed="8"/>
        <rFont val="MS Mincho"/>
        <family val="0"/>
      </rPr>
      <t>嚥照護</t>
    </r>
  </si>
  <si>
    <r>
      <t>困擾行為</t>
    </r>
    <r>
      <rPr>
        <sz val="12"/>
        <color indexed="8"/>
        <rFont val="Helv"/>
        <family val="0"/>
      </rPr>
      <t xml:space="preserve"> </t>
    </r>
    <r>
      <rPr>
        <sz val="12"/>
        <color indexed="8"/>
        <rFont val="MS Mincho"/>
        <family val="0"/>
      </rPr>
      <t>照護</t>
    </r>
  </si>
  <si>
    <r>
      <t>臥床或長</t>
    </r>
    <r>
      <rPr>
        <sz val="12"/>
        <color indexed="8"/>
        <rFont val="Helv"/>
        <family val="0"/>
      </rPr>
      <t xml:space="preserve"> </t>
    </r>
    <r>
      <rPr>
        <sz val="12"/>
        <color indexed="8"/>
        <rFont val="MS Mincho"/>
        <family val="0"/>
      </rPr>
      <t>期活動受</t>
    </r>
    <r>
      <rPr>
        <sz val="12"/>
        <color indexed="8"/>
        <rFont val="Helv"/>
        <family val="0"/>
      </rPr>
      <t xml:space="preserve"> </t>
    </r>
    <r>
      <rPr>
        <sz val="12"/>
        <color indexed="8"/>
        <rFont val="MS Mincho"/>
        <family val="0"/>
      </rPr>
      <t>限照護</t>
    </r>
  </si>
  <si>
    <r>
      <t>居家環境</t>
    </r>
    <r>
      <rPr>
        <sz val="12"/>
        <color indexed="8"/>
        <rFont val="Helv"/>
        <family val="0"/>
      </rPr>
      <t xml:space="preserve"> </t>
    </r>
    <r>
      <rPr>
        <sz val="12"/>
        <color indexed="8"/>
        <rFont val="MS Mincho"/>
        <family val="0"/>
      </rPr>
      <t>安全或無</t>
    </r>
    <r>
      <rPr>
        <sz val="12"/>
        <color indexed="8"/>
        <rFont val="Helv"/>
        <family val="0"/>
      </rPr>
      <t xml:space="preserve"> </t>
    </r>
    <r>
      <rPr>
        <sz val="12"/>
        <color indexed="8"/>
        <rFont val="MS Mincho"/>
        <family val="0"/>
      </rPr>
      <t>障礙空間</t>
    </r>
    <r>
      <rPr>
        <sz val="12"/>
        <color indexed="8"/>
        <rFont val="Helv"/>
        <family val="0"/>
      </rPr>
      <t xml:space="preserve"> </t>
    </r>
    <r>
      <rPr>
        <sz val="12"/>
        <color indexed="8"/>
        <rFont val="MS Mincho"/>
        <family val="0"/>
      </rPr>
      <t>規劃</t>
    </r>
  </si>
  <si>
    <r>
      <t>居家護理</t>
    </r>
    <r>
      <rPr>
        <sz val="12"/>
        <color indexed="8"/>
        <rFont val="Helv"/>
        <family val="0"/>
      </rPr>
      <t xml:space="preserve"> </t>
    </r>
    <r>
      <rPr>
        <sz val="12"/>
        <color indexed="8"/>
        <rFont val="MS Mincho"/>
        <family val="0"/>
      </rPr>
      <t>訪視</t>
    </r>
  </si>
  <si>
    <r>
      <t>居家護理</t>
    </r>
    <r>
      <rPr>
        <sz val="12"/>
        <color indexed="8"/>
        <rFont val="Helv"/>
        <family val="0"/>
      </rPr>
      <t xml:space="preserve"> </t>
    </r>
    <r>
      <rPr>
        <sz val="12"/>
        <color indexed="8"/>
        <rFont val="MS Mincho"/>
        <family val="0"/>
      </rPr>
      <t>指導與諮</t>
    </r>
    <r>
      <rPr>
        <sz val="12"/>
        <color indexed="8"/>
        <rFont val="Helv"/>
        <family val="0"/>
      </rPr>
      <t xml:space="preserve"> </t>
    </r>
    <r>
      <rPr>
        <sz val="12"/>
        <color indexed="8"/>
        <rFont val="MS Mincho"/>
        <family val="0"/>
      </rPr>
      <t>詢</t>
    </r>
  </si>
  <si>
    <r>
      <t>依各縣市政府</t>
    </r>
    <r>
      <rPr>
        <sz val="12"/>
        <color indexed="8"/>
        <rFont val="Helv"/>
        <family val="0"/>
      </rPr>
      <t xml:space="preserve"> </t>
    </r>
    <r>
      <rPr>
        <sz val="12"/>
        <color indexed="8"/>
        <rFont val="MS Mincho"/>
        <family val="0"/>
      </rPr>
      <t>核定價</t>
    </r>
    <r>
      <rPr>
        <sz val="12"/>
        <color indexed="8"/>
        <rFont val="Helv"/>
        <family val="0"/>
      </rPr>
      <t xml:space="preserve"> </t>
    </r>
    <r>
      <rPr>
        <sz val="12"/>
        <color indexed="8"/>
        <rFont val="MS Mincho"/>
        <family val="0"/>
      </rPr>
      <t>格</t>
    </r>
  </si>
  <si>
    <r>
      <t>依各縣市</t>
    </r>
    <r>
      <rPr>
        <sz val="12"/>
        <color indexed="8"/>
        <rFont val="Helv"/>
        <family val="0"/>
      </rPr>
      <t xml:space="preserve"> </t>
    </r>
    <r>
      <rPr>
        <sz val="12"/>
        <color indexed="8"/>
        <rFont val="MS Mincho"/>
        <family val="0"/>
      </rPr>
      <t>政府核定</t>
    </r>
    <r>
      <rPr>
        <sz val="12"/>
        <color indexed="8"/>
        <rFont val="Helv"/>
        <family val="0"/>
      </rPr>
      <t xml:space="preserve"> </t>
    </r>
    <r>
      <rPr>
        <sz val="12"/>
        <color indexed="8"/>
        <rFont val="MS Mincho"/>
        <family val="0"/>
      </rPr>
      <t>價格</t>
    </r>
  </si>
  <si>
    <r>
      <t>居家喘息</t>
    </r>
    <r>
      <rPr>
        <sz val="12"/>
        <color indexed="8"/>
        <rFont val="Helv"/>
        <family val="0"/>
      </rPr>
      <t xml:space="preserve"> </t>
    </r>
    <r>
      <rPr>
        <sz val="12"/>
        <color indexed="8"/>
        <rFont val="MS Mincho"/>
        <family val="0"/>
      </rPr>
      <t>服務</t>
    </r>
    <r>
      <rPr>
        <sz val="12"/>
        <color indexed="8"/>
        <rFont val="Helv"/>
        <family val="0"/>
      </rPr>
      <t>--</t>
    </r>
    <r>
      <rPr>
        <sz val="12"/>
        <color indexed="8"/>
        <rFont val="MS Mincho"/>
        <family val="0"/>
      </rPr>
      <t>全日</t>
    </r>
  </si>
  <si>
    <r>
      <t>居家喘息服務</t>
    </r>
    <r>
      <rPr>
        <sz val="12"/>
        <color indexed="8"/>
        <rFont val="Helv"/>
        <family val="0"/>
      </rPr>
      <t>--</t>
    </r>
    <r>
      <rPr>
        <sz val="12"/>
        <color indexed="8"/>
        <rFont val="MS Mincho"/>
        <family val="0"/>
      </rPr>
      <t>半日</t>
    </r>
  </si>
  <si>
    <r>
      <t>日間照顧中心喘息</t>
    </r>
    <r>
      <rPr>
        <sz val="12"/>
        <color indexed="8"/>
        <rFont val="Helv"/>
        <family val="0"/>
      </rPr>
      <t xml:space="preserve"> </t>
    </r>
    <r>
      <rPr>
        <sz val="12"/>
        <color indexed="8"/>
        <rFont val="MS Mincho"/>
        <family val="0"/>
      </rPr>
      <t>服務</t>
    </r>
    <r>
      <rPr>
        <sz val="12"/>
        <color indexed="8"/>
        <rFont val="Helv"/>
        <family val="0"/>
      </rPr>
      <t>--</t>
    </r>
    <r>
      <rPr>
        <sz val="12"/>
        <color indexed="8"/>
        <rFont val="MS Mincho"/>
        <family val="0"/>
      </rPr>
      <t>全日</t>
    </r>
  </si>
  <si>
    <r>
      <t>日間照顧</t>
    </r>
    <r>
      <rPr>
        <sz val="12"/>
        <color indexed="8"/>
        <rFont val="Helv"/>
        <family val="0"/>
      </rPr>
      <t xml:space="preserve"> </t>
    </r>
    <r>
      <rPr>
        <sz val="12"/>
        <color indexed="8"/>
        <rFont val="MS Mincho"/>
        <family val="0"/>
      </rPr>
      <t>中心喘息</t>
    </r>
    <r>
      <rPr>
        <sz val="12"/>
        <color indexed="8"/>
        <rFont val="Helv"/>
        <family val="0"/>
      </rPr>
      <t xml:space="preserve"> </t>
    </r>
    <r>
      <rPr>
        <sz val="12"/>
        <color indexed="8"/>
        <rFont val="MS Mincho"/>
        <family val="0"/>
      </rPr>
      <t>服務</t>
    </r>
    <r>
      <rPr>
        <sz val="12"/>
        <color indexed="8"/>
        <rFont val="Helv"/>
        <family val="0"/>
      </rPr>
      <t>--</t>
    </r>
    <r>
      <rPr>
        <sz val="12"/>
        <color indexed="8"/>
        <rFont val="MS Mincho"/>
        <family val="0"/>
      </rPr>
      <t>半日</t>
    </r>
  </si>
  <si>
    <r>
      <t>機構住宿式喘息服</t>
    </r>
    <r>
      <rPr>
        <sz val="12"/>
        <color indexed="8"/>
        <rFont val="Helv"/>
        <family val="0"/>
      </rPr>
      <t xml:space="preserve"> </t>
    </r>
    <r>
      <rPr>
        <sz val="12"/>
        <color indexed="8"/>
        <rFont val="MS Mincho"/>
        <family val="0"/>
      </rPr>
      <t>務</t>
    </r>
  </si>
  <si>
    <r>
      <t>小規模多機能服務</t>
    </r>
    <r>
      <rPr>
        <sz val="12"/>
        <color indexed="8"/>
        <rFont val="Helv"/>
        <family val="0"/>
      </rPr>
      <t xml:space="preserve">- </t>
    </r>
    <r>
      <rPr>
        <sz val="12"/>
        <color indexed="8"/>
        <rFont val="MS Mincho"/>
        <family val="0"/>
      </rPr>
      <t>夜間喘息</t>
    </r>
  </si>
  <si>
    <t>BA15-1</t>
  </si>
  <si>
    <t>BA11</t>
  </si>
  <si>
    <t>服務項目</t>
  </si>
  <si>
    <t>BA07</t>
  </si>
  <si>
    <t>BA20</t>
  </si>
  <si>
    <t>BA15-1</t>
  </si>
  <si>
    <t>BA05-1</t>
  </si>
  <si>
    <t>BA05-1</t>
  </si>
  <si>
    <t>居服員1</t>
  </si>
  <si>
    <t>居服員2</t>
  </si>
  <si>
    <t>居服員3</t>
  </si>
  <si>
    <t>居服員4</t>
  </si>
  <si>
    <t>居服員5</t>
  </si>
  <si>
    <t>居服員6</t>
  </si>
  <si>
    <t>居服員7</t>
  </si>
  <si>
    <t>居服員8</t>
  </si>
  <si>
    <t>居服員9</t>
  </si>
  <si>
    <t>居服員10</t>
  </si>
  <si>
    <t>居服員11</t>
  </si>
  <si>
    <t>居服員12</t>
  </si>
  <si>
    <t>居服員13</t>
  </si>
  <si>
    <t>居服員14</t>
  </si>
  <si>
    <t>居服員15</t>
  </si>
  <si>
    <t>居服員16</t>
  </si>
  <si>
    <t>居服員17</t>
  </si>
  <si>
    <t>居服員18</t>
  </si>
  <si>
    <t>居服員19</t>
  </si>
  <si>
    <t>居服員20</t>
  </si>
  <si>
    <t>居服員21</t>
  </si>
  <si>
    <t>居服員22</t>
  </si>
  <si>
    <t>居服員23</t>
  </si>
  <si>
    <t>居服員24</t>
  </si>
  <si>
    <t>居服員25</t>
  </si>
  <si>
    <t>居服員26</t>
  </si>
  <si>
    <t>居服員27</t>
  </si>
  <si>
    <t>居服員28</t>
  </si>
  <si>
    <t>居服員29</t>
  </si>
  <si>
    <t>居服員30</t>
  </si>
  <si>
    <t>居服員31</t>
  </si>
  <si>
    <t>居服員32</t>
  </si>
  <si>
    <t>居服員33</t>
  </si>
  <si>
    <t>居服員34</t>
  </si>
  <si>
    <t>居服員35</t>
  </si>
  <si>
    <t>居服員36</t>
  </si>
  <si>
    <t>居服員37</t>
  </si>
  <si>
    <t>居服員38</t>
  </si>
  <si>
    <t>居服員39</t>
  </si>
  <si>
    <t>居服員40</t>
  </si>
  <si>
    <t>居服員41</t>
  </si>
  <si>
    <t>居服員42</t>
  </si>
  <si>
    <t>居服員43</t>
  </si>
  <si>
    <t>居服員44</t>
  </si>
  <si>
    <t>居服員45</t>
  </si>
  <si>
    <t>居服員46</t>
  </si>
  <si>
    <t>居服員47</t>
  </si>
  <si>
    <t>居服員48</t>
  </si>
  <si>
    <t>居服員49</t>
  </si>
  <si>
    <t>居服員50</t>
  </si>
  <si>
    <t>居服員51</t>
  </si>
  <si>
    <t>居服員52</t>
  </si>
  <si>
    <t>居服員53</t>
  </si>
  <si>
    <t>居服員54</t>
  </si>
  <si>
    <t>居服員55</t>
  </si>
  <si>
    <t>居服員56</t>
  </si>
  <si>
    <t>居服員57</t>
  </si>
  <si>
    <t>居服員58</t>
  </si>
  <si>
    <t>居服員59</t>
  </si>
  <si>
    <t>居服員60</t>
  </si>
  <si>
    <t>居服員61</t>
  </si>
  <si>
    <t>居服員62</t>
  </si>
  <si>
    <t>居服員63</t>
  </si>
  <si>
    <t>居服員64</t>
  </si>
  <si>
    <t>居服員65</t>
  </si>
  <si>
    <t>居服員66</t>
  </si>
  <si>
    <t>居服員67</t>
  </si>
  <si>
    <t>居服員68</t>
  </si>
  <si>
    <t>居服員69</t>
  </si>
  <si>
    <t>居服員70</t>
  </si>
  <si>
    <t>居服員71</t>
  </si>
  <si>
    <t>居服員72</t>
  </si>
  <si>
    <t>居服員73</t>
  </si>
  <si>
    <t>居服員74</t>
  </si>
  <si>
    <t>居服員75</t>
  </si>
  <si>
    <t>二、前置作業：</t>
  </si>
  <si>
    <t>ㄧ、本檔案係因有感於衛生福利部照顧管理資訊平台設計缺乏使用者方便考量，線上登打資料不易且無法產生使用者所需管理報表，因此親愛社會工作師事務所自行設計本檔案，免費提供無法購買管理系統者，方便使用</t>
  </si>
  <si>
    <t>登入衛生福利部照顧管理資訊平台之長照機構管理&gt;機構資料維護&gt;機構成員，將查詢結果所有的機構成員帳號複製到本檔案「服務員」的資料夾中，讓電腦能夠自己查詢服務員代號</t>
  </si>
  <si>
    <t>登入衛生福利部照顧管理資訊平台之失能者個案管理&gt;選擇CS-100個案總查詢，勾選「需要匯出結果」後，按下「查詢」鍵，再按下「匯出」。再到「首頁」中的報表下載區，將「CS100-個案總查詢資料匯出」下載，取得所有個案基本資料</t>
  </si>
  <si>
    <t>將上項下載的「CS100-個案總查詢資料匯出」複製貼到本檔案中的「個案總查詢清冊」中。再最後欄位自行輸入指派的居服員姓名（期待未來衛福部的下載資料可以內含機構指派的居服員姓名）</t>
  </si>
  <si>
    <t>居服員姓名</t>
  </si>
  <si>
    <t>使用原民區或離島支付價格的機構請刪除支付標準的Ｃ欄位：給（支）付價格（元）</t>
  </si>
  <si>
    <t>個案1</t>
  </si>
  <si>
    <t>個案2</t>
  </si>
  <si>
    <t>個案3</t>
  </si>
  <si>
    <t>個案4</t>
  </si>
  <si>
    <t>個案5</t>
  </si>
  <si>
    <t>個案6</t>
  </si>
  <si>
    <t>個案7</t>
  </si>
  <si>
    <t>個案8</t>
  </si>
  <si>
    <t>個案9</t>
  </si>
  <si>
    <t>個案10</t>
  </si>
  <si>
    <t>個案11</t>
  </si>
  <si>
    <t>個案12</t>
  </si>
  <si>
    <t>個案13</t>
  </si>
  <si>
    <t>個案14</t>
  </si>
  <si>
    <t>個案15</t>
  </si>
  <si>
    <t>個案16</t>
  </si>
  <si>
    <t>個案17</t>
  </si>
  <si>
    <t>個案18</t>
  </si>
  <si>
    <t>個案19</t>
  </si>
  <si>
    <t>個案20</t>
  </si>
  <si>
    <t>個案21</t>
  </si>
  <si>
    <t>個案22</t>
  </si>
  <si>
    <t>個案23</t>
  </si>
  <si>
    <t>個案24</t>
  </si>
  <si>
    <t>個案25</t>
  </si>
  <si>
    <t>個案26</t>
  </si>
  <si>
    <t>個案27</t>
  </si>
  <si>
    <t>個案28</t>
  </si>
  <si>
    <t>個案29</t>
  </si>
  <si>
    <t>個案30</t>
  </si>
  <si>
    <t>個案31</t>
  </si>
  <si>
    <t>個案32</t>
  </si>
  <si>
    <t>個案33</t>
  </si>
  <si>
    <t>個案34</t>
  </si>
  <si>
    <t>個案35</t>
  </si>
  <si>
    <t>個案36</t>
  </si>
  <si>
    <t>個案37</t>
  </si>
  <si>
    <t>個案38</t>
  </si>
  <si>
    <t>個案39</t>
  </si>
  <si>
    <t>個案40</t>
  </si>
  <si>
    <t>個案41</t>
  </si>
  <si>
    <t>個案42</t>
  </si>
  <si>
    <t>個案43</t>
  </si>
  <si>
    <t>個案44</t>
  </si>
  <si>
    <t>個案45</t>
  </si>
  <si>
    <t>個案46</t>
  </si>
  <si>
    <t>個案47</t>
  </si>
  <si>
    <t>個案48</t>
  </si>
  <si>
    <t>個案49</t>
  </si>
  <si>
    <t>個案50</t>
  </si>
  <si>
    <t>個案51</t>
  </si>
  <si>
    <t>個案52</t>
  </si>
  <si>
    <t>個案53</t>
  </si>
  <si>
    <t>個案54</t>
  </si>
  <si>
    <t>個案55</t>
  </si>
  <si>
    <t>個案56</t>
  </si>
  <si>
    <t>個案57</t>
  </si>
  <si>
    <t>個案58</t>
  </si>
  <si>
    <t>個案59</t>
  </si>
  <si>
    <t>個案60</t>
  </si>
  <si>
    <t>個案61</t>
  </si>
  <si>
    <t>個案62</t>
  </si>
  <si>
    <t>個案63</t>
  </si>
  <si>
    <t>個案64</t>
  </si>
  <si>
    <t>個案65</t>
  </si>
  <si>
    <t>個案66</t>
  </si>
  <si>
    <t>個案67</t>
  </si>
  <si>
    <t>個案68</t>
  </si>
  <si>
    <t>個案69</t>
  </si>
  <si>
    <t>個案70</t>
  </si>
  <si>
    <t>個案71</t>
  </si>
  <si>
    <t>個案72</t>
  </si>
  <si>
    <t>個案73</t>
  </si>
  <si>
    <t>個案74</t>
  </si>
  <si>
    <t>個案75</t>
  </si>
  <si>
    <t>A123456</t>
  </si>
  <si>
    <t>A123456</t>
  </si>
  <si>
    <t>A123457</t>
  </si>
  <si>
    <t>A123458</t>
  </si>
  <si>
    <t>A123459</t>
  </si>
  <si>
    <t>A123460</t>
  </si>
  <si>
    <t>A123461</t>
  </si>
  <si>
    <t>A123462</t>
  </si>
  <si>
    <t>A123463</t>
  </si>
  <si>
    <t>A123464</t>
  </si>
  <si>
    <t>A123465</t>
  </si>
  <si>
    <t>A123466</t>
  </si>
  <si>
    <t>A123467</t>
  </si>
  <si>
    <t>A123468</t>
  </si>
  <si>
    <t>A123469</t>
  </si>
  <si>
    <t>A123470</t>
  </si>
  <si>
    <t>A123471</t>
  </si>
  <si>
    <t>A123472</t>
  </si>
  <si>
    <t>A123473</t>
  </si>
  <si>
    <t>A123474</t>
  </si>
  <si>
    <t>A123475</t>
  </si>
  <si>
    <t>A123476</t>
  </si>
  <si>
    <t>A123477</t>
  </si>
  <si>
    <t>A123478</t>
  </si>
  <si>
    <t>A123479</t>
  </si>
  <si>
    <t>A123480</t>
  </si>
  <si>
    <t>A123481</t>
  </si>
  <si>
    <t>A123482</t>
  </si>
  <si>
    <t>A123483</t>
  </si>
  <si>
    <t>A123484</t>
  </si>
  <si>
    <t>A123485</t>
  </si>
  <si>
    <t>A123486</t>
  </si>
  <si>
    <t>A123487</t>
  </si>
  <si>
    <t>A123488</t>
  </si>
  <si>
    <t>A123489</t>
  </si>
  <si>
    <t>A123490</t>
  </si>
  <si>
    <t>A123491</t>
  </si>
  <si>
    <t>A123492</t>
  </si>
  <si>
    <t>A123493</t>
  </si>
  <si>
    <t>A123494</t>
  </si>
  <si>
    <t>A123495</t>
  </si>
  <si>
    <t>A123496</t>
  </si>
  <si>
    <t>A123497</t>
  </si>
  <si>
    <t>A123498</t>
  </si>
  <si>
    <t>A123499</t>
  </si>
  <si>
    <t>A123500</t>
  </si>
  <si>
    <t>A123501</t>
  </si>
  <si>
    <t>A123502</t>
  </si>
  <si>
    <t>A123503</t>
  </si>
  <si>
    <t>A123504</t>
  </si>
  <si>
    <t>A123505</t>
  </si>
  <si>
    <t>A123506</t>
  </si>
  <si>
    <t>A123507</t>
  </si>
  <si>
    <t>A123508</t>
  </si>
  <si>
    <t>A123509</t>
  </si>
  <si>
    <t>A123510</t>
  </si>
  <si>
    <t>A123511</t>
  </si>
  <si>
    <t>A123512</t>
  </si>
  <si>
    <t>A123513</t>
  </si>
  <si>
    <t>A123514</t>
  </si>
  <si>
    <t>A123515</t>
  </si>
  <si>
    <t>A123516</t>
  </si>
  <si>
    <t>A123517</t>
  </si>
  <si>
    <t>A123518</t>
  </si>
  <si>
    <t>A123519</t>
  </si>
  <si>
    <t>A123520</t>
  </si>
  <si>
    <t>A123521</t>
  </si>
  <si>
    <t>A123522</t>
  </si>
  <si>
    <t>A123523</t>
  </si>
  <si>
    <t>A123524</t>
  </si>
  <si>
    <t>A123525</t>
  </si>
  <si>
    <t>A123526</t>
  </si>
  <si>
    <t>A123527</t>
  </si>
  <si>
    <t>A123528</t>
  </si>
  <si>
    <t>A123529</t>
  </si>
  <si>
    <t>A123530</t>
  </si>
  <si>
    <t>選擇本檔案「10901」活頁開始輸入，之後就複製活頁成「10902」.....</t>
  </si>
  <si>
    <t>只要輸入黃色底欄位資料，其他藍色底下拉複製公式即可</t>
  </si>
  <si>
    <t>「備註」欄位如果有出現數字，代表陪同就醫超過1.5小時後，可以再申請陪同外出的次數</t>
  </si>
  <si>
    <t>個案總查詢清冊需要即時更新</t>
  </si>
  <si>
    <t>三、開始輸入</t>
  </si>
  <si>
    <t>四、輸出上傳</t>
  </si>
  <si>
    <t>在QD-107新制服務區，選擇「服務紀錄匯入」，選擇檔案後，點選上傳，查看是否有異常結果即可</t>
  </si>
  <si>
    <t>五、其他問題</t>
  </si>
  <si>
    <t>單位可以自行運用excel報表功能，產生自己的管理報表</t>
  </si>
  <si>
    <t>親愛社會工作師事務所＆宜蘭縣私立親愛居家式服務類長期照顧服務機構</t>
  </si>
  <si>
    <t>歡迎自行分享或是修改本檔案，有任何問題或是建議歡迎來信lovecare@lovecare.org 討論</t>
  </si>
  <si>
    <t>身分證字號</t>
  </si>
  <si>
    <t>服務日期(請輸入7碼)</t>
  </si>
  <si>
    <t>服務項目代碼</t>
  </si>
  <si>
    <t>服務類別
1.補助
2.自費</t>
  </si>
  <si>
    <t>數量
(僅整數)</t>
  </si>
  <si>
    <t>單價</t>
  </si>
  <si>
    <t>服務人員帳號</t>
  </si>
  <si>
    <t>起始時段-小時
(24小時制)</t>
  </si>
  <si>
    <t>起始時段-分鐘</t>
  </si>
  <si>
    <t>結束時段-小時
(24小時制)</t>
  </si>
  <si>
    <t>結束時段-分鐘</t>
  </si>
  <si>
    <t>備註</t>
  </si>
  <si>
    <t>服務人員帳號2</t>
  </si>
  <si>
    <t>服務人員帳號3</t>
  </si>
  <si>
    <t>服務人員帳號4</t>
  </si>
  <si>
    <t>服務人員帳號5</t>
  </si>
  <si>
    <t>不申報AA09填1</t>
  </si>
  <si>
    <t>訪視未遇填1</t>
  </si>
  <si>
    <t/>
  </si>
  <si>
    <t>數量會自行依據輸入服務時間計算，但請檢查確認</t>
  </si>
  <si>
    <t>如有改版，將隨時公告於親愛社會工作師事務所網站：http://www.lovecare.org</t>
  </si>
  <si>
    <t>檢查欄位沒有異常之後，將要上傳的活頁資料選擇紅色字體（D~N欄位)***選擇性貼上到新的excel活頁檔案中，記得存擋要選擇舊版的xls版本（97~2004活頁簿）***貼上後格式如同「上傳格式版本」</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</si>
</sst>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62">
    <font>
      <sz val="12"/>
      <color theme="1"/>
      <name val="Calibri"/>
      <family val="0"/>
    </font>
    <font>
      <sz val="12"/>
      <color indexed="8"/>
      <name val="新細明體"/>
      <family val="0"/>
    </font>
    <font>
      <sz val="9"/>
      <name val="新細明體"/>
      <family val="0"/>
    </font>
    <font>
      <sz val="10"/>
      <name val="Arial"/>
      <family val="0"/>
    </font>
    <font>
      <sz val="12"/>
      <color indexed="8"/>
      <name val="MS Mincho"/>
      <family val="0"/>
    </font>
    <font>
      <sz val="12"/>
      <color indexed="8"/>
      <name val="Helv"/>
      <family val="0"/>
    </font>
    <font>
      <b/>
      <sz val="11"/>
      <name val="TimesNewRomanPSMT"/>
      <family val="0"/>
    </font>
    <font>
      <sz val="12"/>
      <color indexed="9"/>
      <name val="新細明體"/>
      <family val="0"/>
    </font>
    <font>
      <sz val="12"/>
      <color indexed="8"/>
      <name val="TimesNewRomanPSMT"/>
      <family val="0"/>
    </font>
    <font>
      <u val="single"/>
      <sz val="12"/>
      <color indexed="20"/>
      <name val="新細明體"/>
      <family val="0"/>
    </font>
    <font>
      <sz val="12"/>
      <color indexed="60"/>
      <name val="新細明體"/>
      <family val="0"/>
    </font>
    <font>
      <sz val="12"/>
      <color indexed="17"/>
      <name val="新細明體"/>
      <family val="0"/>
    </font>
    <font>
      <b/>
      <sz val="12"/>
      <color indexed="52"/>
      <name val="新細明體"/>
      <family val="0"/>
    </font>
    <font>
      <sz val="12"/>
      <color indexed="52"/>
      <name val="新細明體"/>
      <family val="0"/>
    </font>
    <font>
      <u val="single"/>
      <sz val="12"/>
      <color indexed="12"/>
      <name val="新細明體"/>
      <family val="0"/>
    </font>
    <font>
      <i/>
      <sz val="12"/>
      <color indexed="23"/>
      <name val="新細明體"/>
      <family val="0"/>
    </font>
    <font>
      <b/>
      <sz val="18"/>
      <color indexed="56"/>
      <name val="新細明體"/>
      <family val="0"/>
    </font>
    <font>
      <b/>
      <sz val="15"/>
      <color indexed="56"/>
      <name val="新細明體"/>
      <family val="0"/>
    </font>
    <font>
      <b/>
      <sz val="13"/>
      <color indexed="56"/>
      <name val="新細明體"/>
      <family val="0"/>
    </font>
    <font>
      <b/>
      <sz val="11"/>
      <color indexed="56"/>
      <name val="新細明體"/>
      <family val="0"/>
    </font>
    <font>
      <sz val="12"/>
      <color indexed="62"/>
      <name val="新細明體"/>
      <family val="0"/>
    </font>
    <font>
      <b/>
      <sz val="12"/>
      <color indexed="63"/>
      <name val="新細明體"/>
      <family val="0"/>
    </font>
    <font>
      <b/>
      <sz val="12"/>
      <color indexed="9"/>
      <name val="新細明體"/>
      <family val="0"/>
    </font>
    <font>
      <b/>
      <sz val="12"/>
      <color indexed="8"/>
      <name val="新細明體"/>
      <family val="0"/>
    </font>
    <font>
      <sz val="12"/>
      <color indexed="14"/>
      <name val="新細明體"/>
      <family val="0"/>
    </font>
    <font>
      <sz val="12"/>
      <color indexed="10"/>
      <name val="新細明體"/>
      <family val="0"/>
    </font>
    <font>
      <b/>
      <sz val="12"/>
      <color indexed="10"/>
      <name val="標楷體"/>
      <family val="0"/>
    </font>
    <font>
      <sz val="12"/>
      <color indexed="8"/>
      <name val="標楷體"/>
      <family val="0"/>
    </font>
    <font>
      <sz val="16"/>
      <color indexed="63"/>
      <name val="微軟正黑體"/>
      <family val="0"/>
    </font>
    <font>
      <sz val="16"/>
      <color indexed="56"/>
      <name val="微軟正黑體"/>
      <family val="0"/>
    </font>
    <font>
      <sz val="10"/>
      <color indexed="10"/>
      <name val="Arial"/>
      <family val="0"/>
    </font>
    <font>
      <sz val="12"/>
      <color indexed="10"/>
      <name val="標楷體"/>
      <family val="0"/>
    </font>
    <font>
      <sz val="12"/>
      <color indexed="53"/>
      <name val="新細明體"/>
      <family val="0"/>
    </font>
    <font>
      <sz val="12"/>
      <color theme="0"/>
      <name val="Calibri"/>
      <family val="0"/>
    </font>
    <font>
      <sz val="12"/>
      <color theme="1"/>
      <name val="TimesNewRomanPSMT"/>
      <family val="0"/>
    </font>
    <font>
      <u val="single"/>
      <sz val="12"/>
      <color theme="11"/>
      <name val="Calibri"/>
      <family val="0"/>
    </font>
    <font>
      <sz val="12"/>
      <color rgb="FF9C6500"/>
      <name val="Calibri"/>
      <family val="0"/>
    </font>
    <font>
      <sz val="12"/>
      <color rgb="FF006100"/>
      <name val="Calibri"/>
      <family val="0"/>
    </font>
    <font>
      <b/>
      <sz val="12"/>
      <color rgb="FFFA7D00"/>
      <name val="Calibri"/>
      <family val="0"/>
    </font>
    <font>
      <sz val="12"/>
      <color rgb="FFFA7D00"/>
      <name val="Calibri"/>
      <family val="0"/>
    </font>
    <font>
      <u val="single"/>
      <sz val="12"/>
      <color theme="10"/>
      <name val="Calibri"/>
      <family val="0"/>
    </font>
    <font>
      <i/>
      <sz val="12"/>
      <color rgb="FF7F7F7F"/>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2"/>
      <color rgb="FF3F3F76"/>
      <name val="Calibri"/>
      <family val="0"/>
    </font>
    <font>
      <b/>
      <sz val="12"/>
      <color rgb="FF3F3F3F"/>
      <name val="Calibri"/>
      <family val="0"/>
    </font>
    <font>
      <b/>
      <sz val="12"/>
      <color theme="0"/>
      <name val="Calibri"/>
      <family val="0"/>
    </font>
    <font>
      <b/>
      <sz val="12"/>
      <color theme="1"/>
      <name val="Calibri"/>
      <family val="0"/>
    </font>
    <font>
      <sz val="12"/>
      <color rgb="FF9C0006"/>
      <name val="Calibri"/>
      <family val="0"/>
    </font>
    <font>
      <sz val="12"/>
      <color rgb="FFFF0000"/>
      <name val="Calibri"/>
      <family val="0"/>
    </font>
    <font>
      <sz val="12"/>
      <color theme="1"/>
      <name val="標楷體"/>
      <family val="0"/>
    </font>
    <font>
      <sz val="16"/>
      <color rgb="FF333333"/>
      <name val="微軟正黑體"/>
      <family val="0"/>
    </font>
    <font>
      <sz val="16"/>
      <color rgb="FF0B1A28"/>
      <name val="微軟正黑體"/>
      <family val="0"/>
    </font>
    <font>
      <sz val="10"/>
      <color rgb="FFFF0000"/>
      <name val="Arial"/>
      <family val="0"/>
    </font>
    <font>
      <sz val="12"/>
      <color rgb="FF000000"/>
      <name val="MS Mincho"/>
      <family val="0"/>
    </font>
    <font>
      <sz val="12"/>
      <color rgb="FF000000"/>
      <name val="Helv"/>
      <family val="0"/>
    </font>
    <font>
      <b/>
      <sz val="12"/>
      <color rgb="FFFF0000"/>
      <name val="標楷體"/>
      <family val="0"/>
    </font>
    <font>
      <sz val="12"/>
      <color rgb="FFFF0000"/>
      <name val="標楷體"/>
      <family val="0"/>
    </font>
    <font>
      <sz val="12"/>
      <color theme="9" tint="-0.24997000396251678"/>
      <name val="Calibri"/>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5F0F9"/>
        <bgColor indexed="64"/>
      </patternFill>
    </fill>
    <fill>
      <patternFill patternType="solid">
        <fgColor rgb="FFEBE1F4"/>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 fillId="0" borderId="0" applyNumberFormat="0" applyFont="0" applyFill="0" applyBorder="0" applyAlignment="0" applyProtection="0"/>
    <xf numFmtId="0" fontId="34" fillId="0" borderId="0">
      <alignment/>
      <protection/>
    </xf>
    <xf numFmtId="0" fontId="0" fillId="0" borderId="0">
      <alignment/>
      <protection/>
    </xf>
    <xf numFmtId="18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1"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0" fontId="39" fillId="0" borderId="2" applyNumberFormat="0" applyFill="0" applyAlignment="0" applyProtection="0"/>
    <xf numFmtId="0" fontId="0" fillId="23" borderId="3"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22" borderId="7" applyNumberFormat="0" applyAlignment="0" applyProtection="0"/>
    <xf numFmtId="0" fontId="48" fillId="31" borderId="8" applyNumberFormat="0" applyAlignment="0" applyProtection="0"/>
    <xf numFmtId="0" fontId="49" fillId="0" borderId="9" applyNumberFormat="0" applyFill="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27">
    <xf numFmtId="0" fontId="0" fillId="0" borderId="0" xfId="0" applyFont="1" applyAlignment="1">
      <alignment vertical="center"/>
    </xf>
    <xf numFmtId="0" fontId="52" fillId="0" borderId="0" xfId="0" applyFont="1" applyAlignment="1">
      <alignment horizontal="center" vertical="center"/>
    </xf>
    <xf numFmtId="49" fontId="52" fillId="0" borderId="10" xfId="0" applyNumberFormat="1" applyFont="1" applyBorder="1" applyAlignment="1">
      <alignment horizontal="center" vertical="center" wrapText="1"/>
    </xf>
    <xf numFmtId="0" fontId="53" fillId="0" borderId="0" xfId="0" applyFont="1" applyAlignment="1">
      <alignment vertical="center"/>
    </xf>
    <xf numFmtId="0" fontId="40" fillId="0" borderId="0" xfId="47" applyAlignment="1">
      <alignment vertical="center"/>
    </xf>
    <xf numFmtId="0" fontId="54" fillId="0" borderId="0" xfId="0" applyFont="1" applyAlignment="1">
      <alignment vertical="center"/>
    </xf>
    <xf numFmtId="0" fontId="3" fillId="0" borderId="0" xfId="33" applyNumberFormat="1" applyFont="1" applyFill="1" applyBorder="1" applyAlignment="1">
      <alignment/>
    </xf>
    <xf numFmtId="0" fontId="55" fillId="0" borderId="10" xfId="33" applyNumberFormat="1" applyFont="1" applyFill="1" applyBorder="1" applyAlignment="1">
      <alignment/>
    </xf>
    <xf numFmtId="0" fontId="56" fillId="33" borderId="0" xfId="0" applyFont="1" applyFill="1" applyAlignment="1">
      <alignment vertical="center" wrapText="1"/>
    </xf>
    <xf numFmtId="0" fontId="57" fillId="34" borderId="0" xfId="0" applyFont="1" applyFill="1" applyAlignment="1">
      <alignment vertical="center" wrapText="1"/>
    </xf>
    <xf numFmtId="0" fontId="56" fillId="34" borderId="0" xfId="0" applyFont="1" applyFill="1" applyAlignment="1">
      <alignment vertical="center" wrapText="1"/>
    </xf>
    <xf numFmtId="3" fontId="57" fillId="34" borderId="0" xfId="0" applyNumberFormat="1" applyFont="1" applyFill="1" applyAlignment="1">
      <alignment vertical="center" wrapText="1"/>
    </xf>
    <xf numFmtId="0" fontId="0" fillId="0" borderId="0" xfId="0" applyAlignment="1" quotePrefix="1">
      <alignment vertical="center"/>
    </xf>
    <xf numFmtId="0" fontId="52" fillId="35" borderId="0" xfId="0" applyFont="1" applyFill="1" applyAlignment="1">
      <alignment horizontal="center" vertical="center"/>
    </xf>
    <xf numFmtId="49" fontId="58" fillId="35" borderId="10" xfId="0" applyNumberFormat="1" applyFont="1" applyFill="1" applyBorder="1" applyAlignment="1">
      <alignment horizontal="center" vertical="center"/>
    </xf>
    <xf numFmtId="49" fontId="58" fillId="35" borderId="10" xfId="0" applyNumberFormat="1" applyFont="1" applyFill="1" applyBorder="1" applyAlignment="1">
      <alignment horizontal="center" vertical="center" wrapText="1"/>
    </xf>
    <xf numFmtId="0" fontId="0" fillId="0" borderId="0" xfId="0" applyAlignment="1">
      <alignment vertical="center" wrapText="1"/>
    </xf>
    <xf numFmtId="0" fontId="3" fillId="35" borderId="0" xfId="33" applyNumberFormat="1" applyFont="1" applyFill="1" applyBorder="1" applyAlignment="1">
      <alignment/>
    </xf>
    <xf numFmtId="0" fontId="55" fillId="35" borderId="10" xfId="33" applyNumberFormat="1" applyFont="1" applyFill="1" applyBorder="1" applyAlignment="1">
      <alignment/>
    </xf>
    <xf numFmtId="0" fontId="52" fillId="8" borderId="0" xfId="0" applyFont="1" applyFill="1" applyAlignment="1">
      <alignment horizontal="center" vertical="center"/>
    </xf>
    <xf numFmtId="49" fontId="58" fillId="8" borderId="10" xfId="0" applyNumberFormat="1" applyFont="1" applyFill="1" applyBorder="1" applyAlignment="1">
      <alignment horizontal="center" vertical="center"/>
    </xf>
    <xf numFmtId="49" fontId="52" fillId="8" borderId="0" xfId="0" applyNumberFormat="1" applyFont="1" applyFill="1" applyAlignment="1">
      <alignment horizontal="center" vertical="center"/>
    </xf>
    <xf numFmtId="49" fontId="58" fillId="8" borderId="10" xfId="0" applyNumberFormat="1" applyFont="1" applyFill="1" applyBorder="1" applyAlignment="1">
      <alignment horizontal="center" vertical="center" wrapText="1"/>
    </xf>
    <xf numFmtId="0" fontId="52" fillId="8" borderId="0" xfId="0" applyFont="1" applyFill="1" applyAlignment="1" quotePrefix="1">
      <alignment horizontal="center" vertical="center"/>
    </xf>
    <xf numFmtId="49" fontId="52" fillId="8" borderId="10" xfId="0" applyNumberFormat="1" applyFont="1" applyFill="1" applyBorder="1" applyAlignment="1">
      <alignment horizontal="center" vertical="center" wrapText="1"/>
    </xf>
    <xf numFmtId="0" fontId="59" fillId="8" borderId="0" xfId="0" applyFont="1" applyFill="1" applyAlignment="1">
      <alignment horizontal="center" vertical="center"/>
    </xf>
    <xf numFmtId="0" fontId="60" fillId="0" borderId="0" xfId="0" applyFont="1" applyAlignment="1">
      <alignment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Comma [0]" xfId="36"/>
    <cellStyle name="Followed Hyperlink" xfId="37"/>
    <cellStyle name="中等" xfId="38"/>
    <cellStyle name="好" xfId="39"/>
    <cellStyle name="Percent" xfId="40"/>
    <cellStyle name="計算" xfId="41"/>
    <cellStyle name="Currency" xfId="42"/>
    <cellStyle name="Currency [0]" xfId="43"/>
    <cellStyle name="Comma" xfId="44"/>
    <cellStyle name="連結的儲存格" xfId="45"/>
    <cellStyle name="備註" xfId="46"/>
    <cellStyle name="Hyperlink" xfId="47"/>
    <cellStyle name="說明文字" xfId="48"/>
    <cellStyle name="輔色 1" xfId="49"/>
    <cellStyle name="輔色 2" xfId="50"/>
    <cellStyle name="輔色 3" xfId="51"/>
    <cellStyle name="輔色 4" xfId="52"/>
    <cellStyle name="輔色 5" xfId="53"/>
    <cellStyle name="輔色 6" xfId="54"/>
    <cellStyle name="標題" xfId="55"/>
    <cellStyle name="標題 1" xfId="56"/>
    <cellStyle name="標題 2" xfId="57"/>
    <cellStyle name="標題 3" xfId="58"/>
    <cellStyle name="標題 4" xfId="59"/>
    <cellStyle name="輸入" xfId="60"/>
    <cellStyle name="輸出" xfId="61"/>
    <cellStyle name="檢查儲存格" xfId="62"/>
    <cellStyle name="總計"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3"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4"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5"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6"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7"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8"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9"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0"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1"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2"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3"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4"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5"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6"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7"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8"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19"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0"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1"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2"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3"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4"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5"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6"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7"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 Id="rId28" Type="http://schemas.openxmlformats.org/officeDocument/2006/relationships/hyperlink" Target="https://csms2.sfaa.gov.tw/lcms/pi400/edit/347605076?iframe_tab_params=cascade%20tabid%3DTREE-278242954&amp;iframe_tab_params=cascade%20previous.tabid%3DROOT&amp;iframe_tab_params=cascade(nofix%3Dtrue)%20entrance%3D278242954"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20"/>
  <sheetViews>
    <sheetView tabSelected="1" zoomScalePageLayoutView="0" workbookViewId="0" topLeftCell="A1">
      <selection activeCell="B16" sqref="B16"/>
    </sheetView>
  </sheetViews>
  <sheetFormatPr defaultColWidth="11.00390625" defaultRowHeight="15.75"/>
  <cols>
    <col min="2" max="2" width="183.375" style="16" customWidth="1"/>
  </cols>
  <sheetData>
    <row r="1" ht="15">
      <c r="B1" s="26" t="s">
        <v>577</v>
      </c>
    </row>
    <row r="2" ht="15">
      <c r="A2" t="s">
        <v>411</v>
      </c>
    </row>
    <row r="3" ht="15">
      <c r="A3" t="s">
        <v>410</v>
      </c>
    </row>
    <row r="4" spans="1:2" ht="15">
      <c r="A4">
        <v>1</v>
      </c>
      <c r="B4" s="16" t="s">
        <v>412</v>
      </c>
    </row>
    <row r="5" spans="1:2" ht="30">
      <c r="A5">
        <v>2</v>
      </c>
      <c r="B5" s="16" t="s">
        <v>413</v>
      </c>
    </row>
    <row r="6" spans="1:2" ht="15">
      <c r="A6">
        <v>3</v>
      </c>
      <c r="B6" s="16" t="s">
        <v>414</v>
      </c>
    </row>
    <row r="7" spans="1:2" ht="15">
      <c r="A7">
        <v>4</v>
      </c>
      <c r="B7" s="16" t="s">
        <v>416</v>
      </c>
    </row>
    <row r="8" spans="1:2" ht="15">
      <c r="A8">
        <v>5</v>
      </c>
      <c r="B8" s="16" t="s">
        <v>568</v>
      </c>
    </row>
    <row r="9" ht="15">
      <c r="A9" t="s">
        <v>572</v>
      </c>
    </row>
    <row r="10" spans="1:2" ht="15">
      <c r="A10">
        <v>6</v>
      </c>
      <c r="B10" s="16" t="s">
        <v>569</v>
      </c>
    </row>
    <row r="11" spans="1:2" ht="15">
      <c r="A11">
        <v>7</v>
      </c>
      <c r="B11" s="16" t="s">
        <v>570</v>
      </c>
    </row>
    <row r="12" spans="1:2" ht="15">
      <c r="A12">
        <v>8</v>
      </c>
      <c r="B12" s="16" t="s">
        <v>598</v>
      </c>
    </row>
    <row r="13" spans="1:2" ht="15">
      <c r="A13">
        <v>9</v>
      </c>
      <c r="B13" s="16" t="s">
        <v>571</v>
      </c>
    </row>
    <row r="14" ht="15">
      <c r="A14" t="s">
        <v>573</v>
      </c>
    </row>
    <row r="15" spans="1:2" ht="15">
      <c r="A15">
        <v>10</v>
      </c>
      <c r="B15" s="16" t="s">
        <v>600</v>
      </c>
    </row>
    <row r="16" spans="1:2" ht="15">
      <c r="A16">
        <v>11</v>
      </c>
      <c r="B16" s="16" t="s">
        <v>574</v>
      </c>
    </row>
    <row r="17" ht="15">
      <c r="A17" t="s">
        <v>575</v>
      </c>
    </row>
    <row r="18" ht="15">
      <c r="B18" s="16" t="s">
        <v>599</v>
      </c>
    </row>
    <row r="19" ht="15">
      <c r="B19" s="16" t="s">
        <v>576</v>
      </c>
    </row>
    <row r="20" ht="15">
      <c r="B20" s="26" t="s">
        <v>578</v>
      </c>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A1:K29"/>
  <sheetViews>
    <sheetView zoomScale="131" zoomScaleNormal="131" zoomScalePageLayoutView="0" workbookViewId="0" topLeftCell="A1">
      <selection activeCell="D34" sqref="D34"/>
    </sheetView>
  </sheetViews>
  <sheetFormatPr defaultColWidth="11.00390625" defaultRowHeight="15.75"/>
  <sheetData>
    <row r="1" spans="1:11" ht="22.5">
      <c r="A1" s="5" t="s">
        <v>30</v>
      </c>
      <c r="B1" s="5" t="s">
        <v>32</v>
      </c>
      <c r="C1" s="5" t="s">
        <v>31</v>
      </c>
      <c r="D1" s="5" t="s">
        <v>33</v>
      </c>
      <c r="E1" s="5" t="s">
        <v>34</v>
      </c>
      <c r="F1" s="5" t="s">
        <v>35</v>
      </c>
      <c r="G1" s="5" t="s">
        <v>36</v>
      </c>
      <c r="H1" s="5" t="s">
        <v>37</v>
      </c>
      <c r="I1" s="5" t="s">
        <v>38</v>
      </c>
      <c r="J1" s="5" t="s">
        <v>39</v>
      </c>
      <c r="K1" s="5" t="s">
        <v>40</v>
      </c>
    </row>
    <row r="2" spans="1:11" ht="22.5">
      <c r="A2" s="3">
        <v>1</v>
      </c>
      <c r="B2" s="7" t="s">
        <v>335</v>
      </c>
      <c r="C2" s="4" t="s">
        <v>20</v>
      </c>
      <c r="D2" s="3" t="s">
        <v>21</v>
      </c>
      <c r="E2" s="3" t="s">
        <v>22</v>
      </c>
      <c r="F2" s="3" t="s">
        <v>23</v>
      </c>
      <c r="G2" s="3" t="s">
        <v>22</v>
      </c>
      <c r="H2" s="3" t="s">
        <v>23</v>
      </c>
      <c r="I2" s="3" t="s">
        <v>22</v>
      </c>
      <c r="J2" s="3" t="s">
        <v>22</v>
      </c>
      <c r="K2" s="3"/>
    </row>
    <row r="3" spans="1:11" ht="22.5">
      <c r="A3" s="3">
        <v>3</v>
      </c>
      <c r="B3" s="7" t="s">
        <v>336</v>
      </c>
      <c r="C3" s="4" t="s">
        <v>25</v>
      </c>
      <c r="D3" s="3" t="s">
        <v>21</v>
      </c>
      <c r="E3" s="3" t="s">
        <v>23</v>
      </c>
      <c r="F3" s="3" t="s">
        <v>23</v>
      </c>
      <c r="G3" s="3" t="s">
        <v>22</v>
      </c>
      <c r="H3" s="3" t="s">
        <v>22</v>
      </c>
      <c r="I3" s="3" t="s">
        <v>22</v>
      </c>
      <c r="J3" s="3" t="s">
        <v>22</v>
      </c>
      <c r="K3" s="3"/>
    </row>
    <row r="4" spans="1:11" ht="22.5">
      <c r="A4" s="3">
        <v>4</v>
      </c>
      <c r="B4" s="7" t="s">
        <v>337</v>
      </c>
      <c r="C4" s="4" t="s">
        <v>26</v>
      </c>
      <c r="D4" s="3" t="s">
        <v>21</v>
      </c>
      <c r="E4" s="3" t="s">
        <v>22</v>
      </c>
      <c r="F4" s="3" t="s">
        <v>23</v>
      </c>
      <c r="G4" s="3" t="s">
        <v>22</v>
      </c>
      <c r="H4" s="3" t="s">
        <v>23</v>
      </c>
      <c r="I4" s="3" t="s">
        <v>22</v>
      </c>
      <c r="J4" s="3" t="s">
        <v>22</v>
      </c>
      <c r="K4" s="3"/>
    </row>
    <row r="5" spans="1:11" ht="22.5">
      <c r="A5" s="3">
        <v>6</v>
      </c>
      <c r="B5" s="7" t="s">
        <v>338</v>
      </c>
      <c r="C5" s="4" t="s">
        <v>27</v>
      </c>
      <c r="D5" s="3" t="s">
        <v>21</v>
      </c>
      <c r="E5" s="3" t="s">
        <v>22</v>
      </c>
      <c r="F5" s="3" t="s">
        <v>23</v>
      </c>
      <c r="G5" s="3" t="s">
        <v>22</v>
      </c>
      <c r="H5" s="3" t="s">
        <v>23</v>
      </c>
      <c r="I5" s="3" t="s">
        <v>22</v>
      </c>
      <c r="J5" s="3" t="s">
        <v>22</v>
      </c>
      <c r="K5" s="3"/>
    </row>
    <row r="6" spans="1:11" ht="22.5">
      <c r="A6" s="3">
        <v>7</v>
      </c>
      <c r="B6" s="7" t="s">
        <v>339</v>
      </c>
      <c r="C6" s="4" t="s">
        <v>28</v>
      </c>
      <c r="D6" s="3" t="s">
        <v>21</v>
      </c>
      <c r="E6" s="3" t="s">
        <v>22</v>
      </c>
      <c r="F6" s="3" t="s">
        <v>23</v>
      </c>
      <c r="G6" s="3" t="s">
        <v>22</v>
      </c>
      <c r="H6" s="3" t="s">
        <v>23</v>
      </c>
      <c r="I6" s="3" t="s">
        <v>22</v>
      </c>
      <c r="J6" s="3" t="s">
        <v>22</v>
      </c>
      <c r="K6" s="3"/>
    </row>
    <row r="7" spans="1:11" ht="22.5">
      <c r="A7" s="3">
        <v>9</v>
      </c>
      <c r="B7" s="7" t="s">
        <v>340</v>
      </c>
      <c r="C7" s="4" t="s">
        <v>29</v>
      </c>
      <c r="D7" s="3" t="s">
        <v>24</v>
      </c>
      <c r="E7" s="3" t="s">
        <v>22</v>
      </c>
      <c r="F7" s="3" t="s">
        <v>23</v>
      </c>
      <c r="G7" s="3" t="s">
        <v>22</v>
      </c>
      <c r="H7" s="3" t="s">
        <v>23</v>
      </c>
      <c r="I7" s="3" t="s">
        <v>22</v>
      </c>
      <c r="J7" s="3" t="s">
        <v>22</v>
      </c>
      <c r="K7" s="3"/>
    </row>
    <row r="8" spans="1:11" ht="22.5">
      <c r="A8" s="3">
        <v>1</v>
      </c>
      <c r="B8" s="7" t="s">
        <v>341</v>
      </c>
      <c r="C8" s="4" t="s">
        <v>41</v>
      </c>
      <c r="D8" s="3" t="s">
        <v>21</v>
      </c>
      <c r="E8" s="3" t="s">
        <v>23</v>
      </c>
      <c r="F8" s="3" t="s">
        <v>23</v>
      </c>
      <c r="G8" s="3" t="s">
        <v>23</v>
      </c>
      <c r="H8" s="3" t="s">
        <v>23</v>
      </c>
      <c r="I8" s="3" t="s">
        <v>22</v>
      </c>
      <c r="J8" s="3" t="s">
        <v>22</v>
      </c>
      <c r="K8" s="3"/>
    </row>
    <row r="9" spans="1:11" ht="22.5">
      <c r="A9" s="3">
        <v>2</v>
      </c>
      <c r="B9" s="7" t="s">
        <v>342</v>
      </c>
      <c r="C9" s="4" t="s">
        <v>42</v>
      </c>
      <c r="D9" s="3" t="s">
        <v>24</v>
      </c>
      <c r="E9" s="3" t="s">
        <v>22</v>
      </c>
      <c r="F9" s="3" t="s">
        <v>22</v>
      </c>
      <c r="G9" s="3" t="s">
        <v>22</v>
      </c>
      <c r="H9" s="3" t="s">
        <v>23</v>
      </c>
      <c r="I9" s="3" t="s">
        <v>22</v>
      </c>
      <c r="J9" s="3" t="s">
        <v>22</v>
      </c>
      <c r="K9" s="3"/>
    </row>
    <row r="10" spans="1:11" ht="22.5">
      <c r="A10" s="3">
        <v>4</v>
      </c>
      <c r="B10" s="7" t="s">
        <v>343</v>
      </c>
      <c r="C10" s="4" t="s">
        <v>43</v>
      </c>
      <c r="D10" s="3" t="s">
        <v>21</v>
      </c>
      <c r="E10" s="3" t="s">
        <v>22</v>
      </c>
      <c r="F10" s="3" t="s">
        <v>23</v>
      </c>
      <c r="G10" s="3" t="s">
        <v>23</v>
      </c>
      <c r="H10" s="3" t="s">
        <v>23</v>
      </c>
      <c r="I10" s="3" t="s">
        <v>22</v>
      </c>
      <c r="J10" s="3" t="s">
        <v>22</v>
      </c>
      <c r="K10" s="3"/>
    </row>
    <row r="11" spans="1:11" ht="22.5">
      <c r="A11" s="3">
        <v>5</v>
      </c>
      <c r="B11" s="7" t="s">
        <v>344</v>
      </c>
      <c r="C11" s="4" t="s">
        <v>44</v>
      </c>
      <c r="D11" s="3" t="s">
        <v>21</v>
      </c>
      <c r="E11" s="3" t="s">
        <v>23</v>
      </c>
      <c r="F11" s="3" t="s">
        <v>23</v>
      </c>
      <c r="G11" s="3" t="s">
        <v>23</v>
      </c>
      <c r="H11" s="3" t="s">
        <v>23</v>
      </c>
      <c r="I11" s="3" t="s">
        <v>22</v>
      </c>
      <c r="J11" s="3" t="s">
        <v>22</v>
      </c>
      <c r="K11" s="3"/>
    </row>
    <row r="12" spans="1:10" ht="22.5">
      <c r="A12" s="3">
        <v>6</v>
      </c>
      <c r="B12" s="7" t="s">
        <v>345</v>
      </c>
      <c r="C12" s="4" t="s">
        <v>45</v>
      </c>
      <c r="D12" s="3" t="s">
        <v>21</v>
      </c>
      <c r="E12" s="3" t="s">
        <v>23</v>
      </c>
      <c r="F12" s="3" t="s">
        <v>23</v>
      </c>
      <c r="G12" s="3" t="s">
        <v>23</v>
      </c>
      <c r="H12" s="3" t="s">
        <v>23</v>
      </c>
      <c r="I12" s="3" t="s">
        <v>22</v>
      </c>
      <c r="J12" s="3" t="s">
        <v>22</v>
      </c>
    </row>
    <row r="13" spans="1:10" ht="22.5">
      <c r="A13" s="3">
        <v>7</v>
      </c>
      <c r="B13" s="7" t="s">
        <v>346</v>
      </c>
      <c r="C13" s="4" t="s">
        <v>44</v>
      </c>
      <c r="D13" s="3" t="s">
        <v>21</v>
      </c>
      <c r="E13" s="3" t="s">
        <v>23</v>
      </c>
      <c r="F13" s="3" t="s">
        <v>23</v>
      </c>
      <c r="G13" s="3" t="s">
        <v>23</v>
      </c>
      <c r="H13" s="3" t="s">
        <v>23</v>
      </c>
      <c r="I13" s="3" t="s">
        <v>22</v>
      </c>
      <c r="J13" s="3" t="s">
        <v>22</v>
      </c>
    </row>
    <row r="14" spans="1:10" ht="22.5">
      <c r="A14" s="3">
        <v>8</v>
      </c>
      <c r="B14" s="7" t="s">
        <v>347</v>
      </c>
      <c r="C14" s="4" t="s">
        <v>45</v>
      </c>
      <c r="D14" s="3" t="s">
        <v>21</v>
      </c>
      <c r="E14" s="3" t="s">
        <v>23</v>
      </c>
      <c r="F14" s="3" t="s">
        <v>23</v>
      </c>
      <c r="G14" s="3" t="s">
        <v>23</v>
      </c>
      <c r="H14" s="3" t="s">
        <v>23</v>
      </c>
      <c r="I14" s="3" t="s">
        <v>22</v>
      </c>
      <c r="J14" s="3" t="s">
        <v>22</v>
      </c>
    </row>
    <row r="15" spans="1:10" ht="22.5">
      <c r="A15" s="3">
        <v>9</v>
      </c>
      <c r="B15" s="7" t="s">
        <v>348</v>
      </c>
      <c r="C15" s="4" t="s">
        <v>44</v>
      </c>
      <c r="D15" s="3" t="s">
        <v>21</v>
      </c>
      <c r="E15" s="3" t="s">
        <v>23</v>
      </c>
      <c r="F15" s="3" t="s">
        <v>23</v>
      </c>
      <c r="G15" s="3" t="s">
        <v>23</v>
      </c>
      <c r="H15" s="3" t="s">
        <v>23</v>
      </c>
      <c r="I15" s="3" t="s">
        <v>22</v>
      </c>
      <c r="J15" s="3" t="s">
        <v>22</v>
      </c>
    </row>
    <row r="16" spans="1:10" ht="22.5">
      <c r="A16" s="3">
        <v>10</v>
      </c>
      <c r="B16" s="7" t="s">
        <v>349</v>
      </c>
      <c r="C16" s="4" t="s">
        <v>45</v>
      </c>
      <c r="D16" s="3" t="s">
        <v>21</v>
      </c>
      <c r="E16" s="3" t="s">
        <v>23</v>
      </c>
      <c r="F16" s="3" t="s">
        <v>23</v>
      </c>
      <c r="G16" s="3" t="s">
        <v>23</v>
      </c>
      <c r="H16" s="3" t="s">
        <v>23</v>
      </c>
      <c r="I16" s="3" t="s">
        <v>22</v>
      </c>
      <c r="J16" s="3" t="s">
        <v>22</v>
      </c>
    </row>
    <row r="17" spans="1:10" ht="22.5">
      <c r="A17" s="3">
        <v>11</v>
      </c>
      <c r="B17" s="7" t="s">
        <v>350</v>
      </c>
      <c r="C17" s="4" t="s">
        <v>44</v>
      </c>
      <c r="D17" s="3" t="s">
        <v>21</v>
      </c>
      <c r="E17" s="3" t="s">
        <v>23</v>
      </c>
      <c r="F17" s="3" t="s">
        <v>23</v>
      </c>
      <c r="G17" s="3" t="s">
        <v>23</v>
      </c>
      <c r="H17" s="3" t="s">
        <v>23</v>
      </c>
      <c r="I17" s="3" t="s">
        <v>22</v>
      </c>
      <c r="J17" s="3" t="s">
        <v>22</v>
      </c>
    </row>
    <row r="18" spans="1:10" ht="22.5">
      <c r="A18" s="3">
        <v>12</v>
      </c>
      <c r="B18" s="7" t="s">
        <v>351</v>
      </c>
      <c r="C18" s="4" t="s">
        <v>45</v>
      </c>
      <c r="D18" s="3" t="s">
        <v>21</v>
      </c>
      <c r="E18" s="3" t="s">
        <v>23</v>
      </c>
      <c r="F18" s="3" t="s">
        <v>23</v>
      </c>
      <c r="G18" s="3" t="s">
        <v>23</v>
      </c>
      <c r="H18" s="3" t="s">
        <v>23</v>
      </c>
      <c r="I18" s="3" t="s">
        <v>22</v>
      </c>
      <c r="J18" s="3" t="s">
        <v>22</v>
      </c>
    </row>
    <row r="19" spans="1:10" ht="22.5">
      <c r="A19" s="3">
        <v>13</v>
      </c>
      <c r="B19" s="7" t="s">
        <v>352</v>
      </c>
      <c r="C19" s="4" t="s">
        <v>44</v>
      </c>
      <c r="D19" s="3" t="s">
        <v>21</v>
      </c>
      <c r="E19" s="3" t="s">
        <v>23</v>
      </c>
      <c r="F19" s="3" t="s">
        <v>23</v>
      </c>
      <c r="G19" s="3" t="s">
        <v>23</v>
      </c>
      <c r="H19" s="3" t="s">
        <v>23</v>
      </c>
      <c r="I19" s="3" t="s">
        <v>22</v>
      </c>
      <c r="J19" s="3" t="s">
        <v>22</v>
      </c>
    </row>
    <row r="20" spans="1:10" ht="22.5">
      <c r="A20" s="3">
        <v>14</v>
      </c>
      <c r="B20" s="7" t="s">
        <v>353</v>
      </c>
      <c r="C20" s="4" t="s">
        <v>45</v>
      </c>
      <c r="D20" s="3" t="s">
        <v>21</v>
      </c>
      <c r="E20" s="3" t="s">
        <v>23</v>
      </c>
      <c r="F20" s="3" t="s">
        <v>23</v>
      </c>
      <c r="G20" s="3" t="s">
        <v>23</v>
      </c>
      <c r="H20" s="3" t="s">
        <v>23</v>
      </c>
      <c r="I20" s="3" t="s">
        <v>22</v>
      </c>
      <c r="J20" s="3" t="s">
        <v>22</v>
      </c>
    </row>
    <row r="21" spans="1:10" ht="22.5">
      <c r="A21" s="3">
        <v>15</v>
      </c>
      <c r="B21" s="7" t="s">
        <v>354</v>
      </c>
      <c r="C21" s="4" t="s">
        <v>44</v>
      </c>
      <c r="D21" s="3" t="s">
        <v>21</v>
      </c>
      <c r="E21" s="3" t="s">
        <v>23</v>
      </c>
      <c r="F21" s="3" t="s">
        <v>23</v>
      </c>
      <c r="G21" s="3" t="s">
        <v>23</v>
      </c>
      <c r="H21" s="3" t="s">
        <v>23</v>
      </c>
      <c r="I21" s="3" t="s">
        <v>22</v>
      </c>
      <c r="J21" s="3" t="s">
        <v>22</v>
      </c>
    </row>
    <row r="22" spans="1:10" ht="22.5">
      <c r="A22" s="3">
        <v>16</v>
      </c>
      <c r="B22" s="7" t="s">
        <v>355</v>
      </c>
      <c r="C22" s="4" t="s">
        <v>44</v>
      </c>
      <c r="D22" s="3" t="s">
        <v>21</v>
      </c>
      <c r="E22" s="3" t="s">
        <v>23</v>
      </c>
      <c r="F22" s="3" t="s">
        <v>23</v>
      </c>
      <c r="G22" s="3" t="s">
        <v>23</v>
      </c>
      <c r="H22" s="3" t="s">
        <v>23</v>
      </c>
      <c r="I22" s="3" t="s">
        <v>22</v>
      </c>
      <c r="J22" s="3" t="s">
        <v>22</v>
      </c>
    </row>
    <row r="23" spans="1:10" ht="22.5">
      <c r="A23" s="3">
        <v>17</v>
      </c>
      <c r="B23" s="7" t="s">
        <v>356</v>
      </c>
      <c r="C23" s="4" t="s">
        <v>45</v>
      </c>
      <c r="D23" s="3" t="s">
        <v>21</v>
      </c>
      <c r="E23" s="3" t="s">
        <v>23</v>
      </c>
      <c r="F23" s="3" t="s">
        <v>23</v>
      </c>
      <c r="G23" s="3" t="s">
        <v>23</v>
      </c>
      <c r="H23" s="3" t="s">
        <v>23</v>
      </c>
      <c r="I23" s="3" t="s">
        <v>22</v>
      </c>
      <c r="J23" s="3" t="s">
        <v>22</v>
      </c>
    </row>
    <row r="24" spans="1:10" ht="22.5">
      <c r="A24" s="3">
        <v>18</v>
      </c>
      <c r="B24" s="7" t="s">
        <v>357</v>
      </c>
      <c r="C24" s="4" t="s">
        <v>44</v>
      </c>
      <c r="D24" s="3" t="s">
        <v>21</v>
      </c>
      <c r="E24" s="3" t="s">
        <v>23</v>
      </c>
      <c r="F24" s="3" t="s">
        <v>23</v>
      </c>
      <c r="G24" s="3" t="s">
        <v>23</v>
      </c>
      <c r="H24" s="3" t="s">
        <v>23</v>
      </c>
      <c r="I24" s="3" t="s">
        <v>22</v>
      </c>
      <c r="J24" s="3" t="s">
        <v>22</v>
      </c>
    </row>
    <row r="25" spans="1:10" ht="22.5">
      <c r="A25" s="3">
        <v>19</v>
      </c>
      <c r="B25" s="7" t="s">
        <v>358</v>
      </c>
      <c r="C25" s="4" t="s">
        <v>45</v>
      </c>
      <c r="D25" s="3" t="s">
        <v>21</v>
      </c>
      <c r="E25" s="3" t="s">
        <v>23</v>
      </c>
      <c r="F25" s="3" t="s">
        <v>23</v>
      </c>
      <c r="G25" s="3" t="s">
        <v>23</v>
      </c>
      <c r="H25" s="3" t="s">
        <v>23</v>
      </c>
      <c r="I25" s="3" t="s">
        <v>22</v>
      </c>
      <c r="J25" s="3" t="s">
        <v>22</v>
      </c>
    </row>
    <row r="26" spans="1:10" ht="22.5">
      <c r="A26" s="3">
        <v>20</v>
      </c>
      <c r="B26" s="7" t="s">
        <v>359</v>
      </c>
      <c r="C26" s="4" t="s">
        <v>44</v>
      </c>
      <c r="D26" s="3" t="s">
        <v>21</v>
      </c>
      <c r="E26" s="3" t="s">
        <v>23</v>
      </c>
      <c r="F26" s="3" t="s">
        <v>23</v>
      </c>
      <c r="G26" s="3" t="s">
        <v>23</v>
      </c>
      <c r="H26" s="3" t="s">
        <v>23</v>
      </c>
      <c r="I26" s="3" t="s">
        <v>22</v>
      </c>
      <c r="J26" s="3" t="s">
        <v>22</v>
      </c>
    </row>
    <row r="27" spans="1:10" ht="22.5">
      <c r="A27" s="3">
        <v>21</v>
      </c>
      <c r="B27" s="7" t="s">
        <v>360</v>
      </c>
      <c r="C27" s="4" t="s">
        <v>45</v>
      </c>
      <c r="D27" s="3" t="s">
        <v>21</v>
      </c>
      <c r="E27" s="3" t="s">
        <v>23</v>
      </c>
      <c r="F27" s="3" t="s">
        <v>23</v>
      </c>
      <c r="G27" s="3" t="s">
        <v>23</v>
      </c>
      <c r="H27" s="3" t="s">
        <v>23</v>
      </c>
      <c r="I27" s="3" t="s">
        <v>22</v>
      </c>
      <c r="J27" s="3" t="s">
        <v>22</v>
      </c>
    </row>
    <row r="28" spans="1:10" ht="22.5">
      <c r="A28" s="3">
        <v>22</v>
      </c>
      <c r="B28" s="7" t="s">
        <v>361</v>
      </c>
      <c r="C28" s="4" t="s">
        <v>44</v>
      </c>
      <c r="D28" s="3" t="s">
        <v>21</v>
      </c>
      <c r="E28" s="3" t="s">
        <v>23</v>
      </c>
      <c r="F28" s="3" t="s">
        <v>23</v>
      </c>
      <c r="G28" s="3" t="s">
        <v>23</v>
      </c>
      <c r="H28" s="3" t="s">
        <v>23</v>
      </c>
      <c r="I28" s="3" t="s">
        <v>22</v>
      </c>
      <c r="J28" s="3" t="s">
        <v>22</v>
      </c>
    </row>
    <row r="29" spans="1:10" ht="22.5">
      <c r="A29" s="3">
        <v>23</v>
      </c>
      <c r="B29" s="7" t="s">
        <v>362</v>
      </c>
      <c r="C29" s="4" t="s">
        <v>45</v>
      </c>
      <c r="D29" s="3" t="s">
        <v>21</v>
      </c>
      <c r="E29" s="3" t="s">
        <v>23</v>
      </c>
      <c r="F29" s="3" t="s">
        <v>23</v>
      </c>
      <c r="G29" s="3" t="s">
        <v>23</v>
      </c>
      <c r="H29" s="3" t="s">
        <v>23</v>
      </c>
      <c r="I29" s="3" t="s">
        <v>22</v>
      </c>
      <c r="J29" s="3" t="s">
        <v>22</v>
      </c>
    </row>
  </sheetData>
  <sheetProtection/>
  <hyperlinks>
    <hyperlink ref="C2" r:id="rId1" display="lssa07"/>
    <hyperlink ref="C3" r:id="rId2" display="cat"/>
    <hyperlink ref="C4" r:id="rId3" display="lssa06"/>
    <hyperlink ref="C5" r:id="rId4" display="lssa04"/>
    <hyperlink ref="C6" r:id="rId5" display="lssa05"/>
    <hyperlink ref="C7" r:id="rId6" display="lisalove"/>
    <hyperlink ref="C8" r:id="rId7" display="yafen"/>
    <hyperlink ref="C9" r:id="rId8" display="weichen"/>
    <hyperlink ref="C10" r:id="rId9" display="pin"/>
    <hyperlink ref="C11" r:id="rId10" display="jotin"/>
    <hyperlink ref="C12" r:id="rId11" display="lovecare"/>
    <hyperlink ref="C13" r:id="rId12" display="jotin"/>
    <hyperlink ref="C15" r:id="rId13" display="jotin"/>
    <hyperlink ref="C17" r:id="rId14" display="jotin"/>
    <hyperlink ref="C19" r:id="rId15" display="jotin"/>
    <hyperlink ref="C21" r:id="rId16" display="lovecare"/>
    <hyperlink ref="C14" r:id="rId17" display="lovecare"/>
    <hyperlink ref="C16" r:id="rId18" display="lovecare"/>
    <hyperlink ref="C18" r:id="rId19" display="lovecare"/>
    <hyperlink ref="C20" r:id="rId20" display="lovecare"/>
    <hyperlink ref="C22" r:id="rId21" display="jotin"/>
    <hyperlink ref="C23" r:id="rId22" display="lovecare"/>
    <hyperlink ref="C24" r:id="rId23" display="jotin"/>
    <hyperlink ref="C26" r:id="rId24" display="jotin"/>
    <hyperlink ref="C28" r:id="rId25" display="jotin"/>
    <hyperlink ref="C25" r:id="rId26" display="lovecare"/>
    <hyperlink ref="C27" r:id="rId27" display="lovecare"/>
    <hyperlink ref="C29" r:id="rId28" display="lovecare"/>
  </hyperlink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dimension ref="A1:AK76"/>
  <sheetViews>
    <sheetView zoomScale="187" zoomScaleNormal="187" zoomScalePageLayoutView="0" workbookViewId="0" topLeftCell="AE1">
      <selection activeCell="AG7" sqref="AG7"/>
    </sheetView>
  </sheetViews>
  <sheetFormatPr defaultColWidth="10.625" defaultRowHeight="15.75"/>
  <cols>
    <col min="1" max="3" width="10.625" style="6" customWidth="1"/>
    <col min="4" max="4" width="26.875" style="6" customWidth="1"/>
    <col min="5" max="36" width="10.625" style="6" customWidth="1"/>
    <col min="37" max="37" width="10.625" style="17" customWidth="1"/>
    <col min="38" max="16384" width="10.625" style="6" customWidth="1"/>
  </cols>
  <sheetData>
    <row r="1" spans="1:37" ht="12.75">
      <c r="A1" s="6" t="s">
        <v>153</v>
      </c>
      <c r="B1" s="6" t="s">
        <v>152</v>
      </c>
      <c r="C1" s="6" t="s">
        <v>32</v>
      </c>
      <c r="D1" s="6" t="s">
        <v>151</v>
      </c>
      <c r="E1" s="6" t="s">
        <v>150</v>
      </c>
      <c r="F1" s="6" t="s">
        <v>149</v>
      </c>
      <c r="G1" s="6" t="s">
        <v>148</v>
      </c>
      <c r="H1" s="6" t="s">
        <v>147</v>
      </c>
      <c r="I1" s="6" t="s">
        <v>146</v>
      </c>
      <c r="J1" s="6" t="s">
        <v>145</v>
      </c>
      <c r="K1" s="6" t="s">
        <v>144</v>
      </c>
      <c r="L1" s="6" t="s">
        <v>143</v>
      </c>
      <c r="M1" s="6" t="s">
        <v>142</v>
      </c>
      <c r="N1" s="6" t="s">
        <v>141</v>
      </c>
      <c r="O1" s="6" t="s">
        <v>140</v>
      </c>
      <c r="P1" s="6" t="s">
        <v>139</v>
      </c>
      <c r="Q1" s="6" t="s">
        <v>138</v>
      </c>
      <c r="R1" s="6" t="s">
        <v>137</v>
      </c>
      <c r="S1" s="6" t="s">
        <v>136</v>
      </c>
      <c r="T1" s="6" t="s">
        <v>135</v>
      </c>
      <c r="U1" s="6" t="s">
        <v>134</v>
      </c>
      <c r="V1" s="6" t="s">
        <v>133</v>
      </c>
      <c r="W1" s="6" t="s">
        <v>132</v>
      </c>
      <c r="X1" s="6" t="s">
        <v>131</v>
      </c>
      <c r="Y1" s="6" t="s">
        <v>130</v>
      </c>
      <c r="Z1" s="6" t="s">
        <v>129</v>
      </c>
      <c r="AA1" s="6" t="s">
        <v>128</v>
      </c>
      <c r="AB1" s="6" t="s">
        <v>127</v>
      </c>
      <c r="AC1" s="6" t="s">
        <v>126</v>
      </c>
      <c r="AD1" s="6" t="s">
        <v>125</v>
      </c>
      <c r="AE1" s="6" t="s">
        <v>124</v>
      </c>
      <c r="AF1" s="6" t="s">
        <v>123</v>
      </c>
      <c r="AG1" s="6" t="s">
        <v>122</v>
      </c>
      <c r="AH1" s="6" t="s">
        <v>121</v>
      </c>
      <c r="AI1" s="6" t="s">
        <v>120</v>
      </c>
      <c r="AJ1" s="6" t="s">
        <v>119</v>
      </c>
      <c r="AK1" s="18" t="s">
        <v>415</v>
      </c>
    </row>
    <row r="2" spans="1:37" ht="12.75">
      <c r="A2" s="6">
        <v>10800001</v>
      </c>
      <c r="B2" s="6" t="s">
        <v>47</v>
      </c>
      <c r="C2" s="6" t="s">
        <v>417</v>
      </c>
      <c r="D2" s="6" t="s">
        <v>493</v>
      </c>
      <c r="AJ2" s="6" t="s">
        <v>118</v>
      </c>
      <c r="AK2" s="18" t="s">
        <v>335</v>
      </c>
    </row>
    <row r="3" spans="1:37" ht="12.75">
      <c r="A3" s="6">
        <v>10800002</v>
      </c>
      <c r="B3" s="6" t="s">
        <v>67</v>
      </c>
      <c r="C3" s="6" t="s">
        <v>418</v>
      </c>
      <c r="D3" s="6" t="s">
        <v>494</v>
      </c>
      <c r="AJ3" s="6" t="s">
        <v>117</v>
      </c>
      <c r="AK3" s="18" t="s">
        <v>336</v>
      </c>
    </row>
    <row r="4" spans="1:37" ht="12.75">
      <c r="A4" s="6">
        <v>10800003</v>
      </c>
      <c r="B4" s="6" t="s">
        <v>67</v>
      </c>
      <c r="C4" s="6" t="s">
        <v>419</v>
      </c>
      <c r="D4" s="6" t="s">
        <v>495</v>
      </c>
      <c r="AJ4" s="6" t="s">
        <v>116</v>
      </c>
      <c r="AK4" s="18" t="s">
        <v>337</v>
      </c>
    </row>
    <row r="5" spans="1:37" ht="12.75">
      <c r="A5" s="6">
        <v>10800004</v>
      </c>
      <c r="B5" s="6" t="s">
        <v>67</v>
      </c>
      <c r="C5" s="6" t="s">
        <v>420</v>
      </c>
      <c r="D5" s="6" t="s">
        <v>496</v>
      </c>
      <c r="AJ5" s="6" t="s">
        <v>115</v>
      </c>
      <c r="AK5" s="18" t="s">
        <v>338</v>
      </c>
    </row>
    <row r="6" spans="1:37" ht="12.75">
      <c r="A6" s="6">
        <v>10800005</v>
      </c>
      <c r="B6" s="6" t="s">
        <v>67</v>
      </c>
      <c r="C6" s="6" t="s">
        <v>421</v>
      </c>
      <c r="D6" s="6" t="s">
        <v>497</v>
      </c>
      <c r="AJ6" s="6" t="s">
        <v>114</v>
      </c>
      <c r="AK6" s="18" t="s">
        <v>339</v>
      </c>
    </row>
    <row r="7" spans="1:37" ht="12.75">
      <c r="A7" s="6">
        <v>10800006</v>
      </c>
      <c r="B7" s="6" t="s">
        <v>67</v>
      </c>
      <c r="C7" s="6" t="s">
        <v>422</v>
      </c>
      <c r="D7" s="6" t="s">
        <v>498</v>
      </c>
      <c r="AJ7" s="6" t="s">
        <v>113</v>
      </c>
      <c r="AK7" s="18" t="s">
        <v>340</v>
      </c>
    </row>
    <row r="8" spans="1:37" ht="12.75">
      <c r="A8" s="6">
        <v>10800007</v>
      </c>
      <c r="B8" s="6" t="s">
        <v>67</v>
      </c>
      <c r="C8" s="6" t="s">
        <v>423</v>
      </c>
      <c r="D8" s="6" t="s">
        <v>499</v>
      </c>
      <c r="AJ8" s="6" t="s">
        <v>112</v>
      </c>
      <c r="AK8" s="18" t="s">
        <v>341</v>
      </c>
    </row>
    <row r="9" spans="1:37" ht="12.75">
      <c r="A9" s="6">
        <v>10800008</v>
      </c>
      <c r="B9" s="6" t="s">
        <v>67</v>
      </c>
      <c r="C9" s="6" t="s">
        <v>424</v>
      </c>
      <c r="D9" s="6" t="s">
        <v>500</v>
      </c>
      <c r="AJ9" s="6" t="s">
        <v>111</v>
      </c>
      <c r="AK9" s="18" t="s">
        <v>342</v>
      </c>
    </row>
    <row r="10" spans="1:37" ht="12.75">
      <c r="A10" s="6">
        <v>10800009</v>
      </c>
      <c r="B10" s="6" t="s">
        <v>67</v>
      </c>
      <c r="C10" s="6" t="s">
        <v>425</v>
      </c>
      <c r="D10" s="6" t="s">
        <v>501</v>
      </c>
      <c r="AJ10" s="6" t="s">
        <v>110</v>
      </c>
      <c r="AK10" s="18" t="s">
        <v>343</v>
      </c>
    </row>
    <row r="11" spans="1:37" ht="12.75">
      <c r="A11" s="6">
        <v>10800010</v>
      </c>
      <c r="B11" s="6" t="s">
        <v>67</v>
      </c>
      <c r="C11" s="6" t="s">
        <v>426</v>
      </c>
      <c r="D11" s="6" t="s">
        <v>502</v>
      </c>
      <c r="AJ11" s="6" t="s">
        <v>109</v>
      </c>
      <c r="AK11" s="18" t="s">
        <v>344</v>
      </c>
    </row>
    <row r="12" spans="1:37" ht="12.75">
      <c r="A12" s="6">
        <v>10800011</v>
      </c>
      <c r="B12" s="6" t="s">
        <v>67</v>
      </c>
      <c r="C12" s="6" t="s">
        <v>427</v>
      </c>
      <c r="D12" s="6" t="s">
        <v>503</v>
      </c>
      <c r="AJ12" s="6" t="s">
        <v>108</v>
      </c>
      <c r="AK12" s="18" t="s">
        <v>345</v>
      </c>
    </row>
    <row r="13" spans="1:37" ht="12.75">
      <c r="A13" s="6">
        <v>10800012</v>
      </c>
      <c r="B13" s="6" t="s">
        <v>67</v>
      </c>
      <c r="C13" s="6" t="s">
        <v>428</v>
      </c>
      <c r="D13" s="6" t="s">
        <v>504</v>
      </c>
      <c r="AJ13" s="6" t="s">
        <v>107</v>
      </c>
      <c r="AK13" s="18" t="s">
        <v>346</v>
      </c>
    </row>
    <row r="14" spans="1:37" ht="12.75">
      <c r="A14" s="6">
        <v>10800013</v>
      </c>
      <c r="B14" s="6" t="s">
        <v>47</v>
      </c>
      <c r="C14" s="6" t="s">
        <v>429</v>
      </c>
      <c r="D14" s="6" t="s">
        <v>505</v>
      </c>
      <c r="AJ14" s="6" t="s">
        <v>106</v>
      </c>
      <c r="AK14" s="18" t="s">
        <v>347</v>
      </c>
    </row>
    <row r="15" spans="1:37" ht="12.75">
      <c r="A15" s="6">
        <v>10800014</v>
      </c>
      <c r="B15" s="6" t="s">
        <v>67</v>
      </c>
      <c r="C15" s="6" t="s">
        <v>430</v>
      </c>
      <c r="D15" s="6" t="s">
        <v>506</v>
      </c>
      <c r="AJ15" s="6" t="s">
        <v>7</v>
      </c>
      <c r="AK15" s="18" t="s">
        <v>348</v>
      </c>
    </row>
    <row r="16" spans="1:37" ht="12.75">
      <c r="A16" s="6">
        <v>10800015</v>
      </c>
      <c r="B16" s="6" t="s">
        <v>67</v>
      </c>
      <c r="C16" s="6" t="s">
        <v>431</v>
      </c>
      <c r="D16" s="6" t="s">
        <v>507</v>
      </c>
      <c r="AJ16" s="6" t="s">
        <v>105</v>
      </c>
      <c r="AK16" s="18" t="s">
        <v>349</v>
      </c>
    </row>
    <row r="17" spans="1:37" ht="12.75">
      <c r="A17" s="6">
        <v>10800016</v>
      </c>
      <c r="B17" s="6" t="s">
        <v>47</v>
      </c>
      <c r="C17" s="6" t="s">
        <v>432</v>
      </c>
      <c r="D17" s="6" t="s">
        <v>508</v>
      </c>
      <c r="AJ17" s="6" t="s">
        <v>104</v>
      </c>
      <c r="AK17" s="18" t="s">
        <v>350</v>
      </c>
    </row>
    <row r="18" spans="1:37" ht="12.75">
      <c r="A18" s="6">
        <v>10800017</v>
      </c>
      <c r="B18" s="6" t="s">
        <v>49</v>
      </c>
      <c r="C18" s="6" t="s">
        <v>433</v>
      </c>
      <c r="D18" s="6" t="s">
        <v>509</v>
      </c>
      <c r="AJ18" s="6" t="s">
        <v>103</v>
      </c>
      <c r="AK18" s="18" t="s">
        <v>351</v>
      </c>
    </row>
    <row r="19" spans="1:37" ht="12.75">
      <c r="A19" s="6">
        <v>10800018</v>
      </c>
      <c r="B19" s="6" t="s">
        <v>49</v>
      </c>
      <c r="C19" s="6" t="s">
        <v>434</v>
      </c>
      <c r="D19" s="6" t="s">
        <v>510</v>
      </c>
      <c r="AJ19" s="6" t="s">
        <v>71</v>
      </c>
      <c r="AK19" s="18" t="s">
        <v>352</v>
      </c>
    </row>
    <row r="20" spans="1:37" ht="12.75">
      <c r="A20" s="6">
        <v>10800019</v>
      </c>
      <c r="B20" s="6" t="s">
        <v>47</v>
      </c>
      <c r="C20" s="6" t="s">
        <v>435</v>
      </c>
      <c r="D20" s="6" t="s">
        <v>511</v>
      </c>
      <c r="AJ20" s="6" t="s">
        <v>102</v>
      </c>
      <c r="AK20" s="18" t="s">
        <v>353</v>
      </c>
    </row>
    <row r="21" spans="1:37" ht="12.75">
      <c r="A21" s="6">
        <v>10800020</v>
      </c>
      <c r="B21" s="6" t="s">
        <v>67</v>
      </c>
      <c r="C21" s="6" t="s">
        <v>436</v>
      </c>
      <c r="D21" s="6" t="s">
        <v>512</v>
      </c>
      <c r="AJ21" s="6" t="s">
        <v>97</v>
      </c>
      <c r="AK21" s="18" t="s">
        <v>354</v>
      </c>
    </row>
    <row r="22" spans="1:37" ht="12.75">
      <c r="A22" s="6">
        <v>10800021</v>
      </c>
      <c r="B22" s="6" t="s">
        <v>47</v>
      </c>
      <c r="C22" s="6" t="s">
        <v>437</v>
      </c>
      <c r="D22" s="6" t="s">
        <v>513</v>
      </c>
      <c r="AJ22" s="6" t="s">
        <v>101</v>
      </c>
      <c r="AK22" s="18" t="s">
        <v>355</v>
      </c>
    </row>
    <row r="23" spans="1:37" ht="12.75">
      <c r="A23" s="6">
        <v>10800022</v>
      </c>
      <c r="B23" s="6" t="s">
        <v>47</v>
      </c>
      <c r="C23" s="6" t="s">
        <v>438</v>
      </c>
      <c r="D23" s="6" t="s">
        <v>514</v>
      </c>
      <c r="AJ23" s="6" t="s">
        <v>100</v>
      </c>
      <c r="AK23" s="18" t="s">
        <v>356</v>
      </c>
    </row>
    <row r="24" spans="1:37" ht="12.75">
      <c r="A24" s="6">
        <v>10800023</v>
      </c>
      <c r="B24" s="6" t="s">
        <v>47</v>
      </c>
      <c r="C24" s="6" t="s">
        <v>439</v>
      </c>
      <c r="D24" s="6" t="s">
        <v>515</v>
      </c>
      <c r="AJ24" s="6" t="s">
        <v>99</v>
      </c>
      <c r="AK24" s="18" t="s">
        <v>357</v>
      </c>
    </row>
    <row r="25" spans="1:37" ht="12.75">
      <c r="A25" s="6">
        <v>10800024</v>
      </c>
      <c r="B25" s="6" t="s">
        <v>49</v>
      </c>
      <c r="C25" s="6" t="s">
        <v>440</v>
      </c>
      <c r="D25" s="6" t="s">
        <v>516</v>
      </c>
      <c r="AJ25" s="6" t="s">
        <v>98</v>
      </c>
      <c r="AK25" s="18" t="s">
        <v>358</v>
      </c>
    </row>
    <row r="26" spans="1:37" ht="12.75">
      <c r="A26" s="6">
        <v>10800025</v>
      </c>
      <c r="B26" s="6" t="s">
        <v>47</v>
      </c>
      <c r="C26" s="6" t="s">
        <v>441</v>
      </c>
      <c r="D26" s="6" t="s">
        <v>517</v>
      </c>
      <c r="AJ26" s="6" t="s">
        <v>97</v>
      </c>
      <c r="AK26" s="18" t="s">
        <v>359</v>
      </c>
    </row>
    <row r="27" spans="1:37" ht="12.75">
      <c r="A27" s="6">
        <v>10800026</v>
      </c>
      <c r="B27" s="6" t="s">
        <v>49</v>
      </c>
      <c r="C27" s="6" t="s">
        <v>442</v>
      </c>
      <c r="D27" s="6" t="s">
        <v>518</v>
      </c>
      <c r="AJ27" s="6" t="s">
        <v>96</v>
      </c>
      <c r="AK27" s="18" t="s">
        <v>360</v>
      </c>
    </row>
    <row r="28" spans="1:37" ht="12.75">
      <c r="A28" s="6">
        <v>10800027</v>
      </c>
      <c r="B28" s="6" t="s">
        <v>49</v>
      </c>
      <c r="C28" s="6" t="s">
        <v>443</v>
      </c>
      <c r="D28" s="6" t="s">
        <v>519</v>
      </c>
      <c r="AJ28" s="6" t="s">
        <v>95</v>
      </c>
      <c r="AK28" s="18" t="s">
        <v>361</v>
      </c>
    </row>
    <row r="29" spans="1:37" ht="12.75">
      <c r="A29" s="6">
        <v>10800028</v>
      </c>
      <c r="B29" s="6" t="s">
        <v>67</v>
      </c>
      <c r="C29" s="6" t="s">
        <v>444</v>
      </c>
      <c r="D29" s="6" t="s">
        <v>520</v>
      </c>
      <c r="AJ29" s="6" t="s">
        <v>94</v>
      </c>
      <c r="AK29" s="18" t="s">
        <v>362</v>
      </c>
    </row>
    <row r="30" spans="1:37" ht="12.75">
      <c r="A30" s="6">
        <v>10800029</v>
      </c>
      <c r="B30" s="6" t="s">
        <v>47</v>
      </c>
      <c r="C30" s="6" t="s">
        <v>445</v>
      </c>
      <c r="D30" s="6" t="s">
        <v>521</v>
      </c>
      <c r="AJ30" s="6" t="s">
        <v>93</v>
      </c>
      <c r="AK30" s="18" t="s">
        <v>363</v>
      </c>
    </row>
    <row r="31" spans="1:37" ht="12.75">
      <c r="A31" s="6">
        <v>10800030</v>
      </c>
      <c r="B31" s="6" t="s">
        <v>67</v>
      </c>
      <c r="C31" s="6" t="s">
        <v>446</v>
      </c>
      <c r="D31" s="6" t="s">
        <v>522</v>
      </c>
      <c r="AJ31" s="6" t="s">
        <v>92</v>
      </c>
      <c r="AK31" s="18" t="s">
        <v>364</v>
      </c>
    </row>
    <row r="32" spans="1:37" ht="12.75">
      <c r="A32" s="6">
        <v>10800031</v>
      </c>
      <c r="B32" s="6" t="s">
        <v>47</v>
      </c>
      <c r="C32" s="6" t="s">
        <v>447</v>
      </c>
      <c r="D32" s="6" t="s">
        <v>523</v>
      </c>
      <c r="AJ32" s="6" t="s">
        <v>91</v>
      </c>
      <c r="AK32" s="18" t="s">
        <v>365</v>
      </c>
    </row>
    <row r="33" spans="1:37" ht="12.75">
      <c r="A33" s="6">
        <v>10800032</v>
      </c>
      <c r="B33" s="6" t="s">
        <v>47</v>
      </c>
      <c r="C33" s="6" t="s">
        <v>448</v>
      </c>
      <c r="D33" s="6" t="s">
        <v>524</v>
      </c>
      <c r="AJ33" s="6" t="s">
        <v>90</v>
      </c>
      <c r="AK33" s="18" t="s">
        <v>366</v>
      </c>
    </row>
    <row r="34" spans="1:37" ht="12.75">
      <c r="A34" s="6">
        <v>10800033</v>
      </c>
      <c r="B34" s="6" t="s">
        <v>47</v>
      </c>
      <c r="C34" s="6" t="s">
        <v>449</v>
      </c>
      <c r="D34" s="6" t="s">
        <v>525</v>
      </c>
      <c r="AJ34" s="6" t="s">
        <v>89</v>
      </c>
      <c r="AK34" s="18" t="s">
        <v>367</v>
      </c>
    </row>
    <row r="35" spans="1:37" ht="12.75">
      <c r="A35" s="6">
        <v>10800034</v>
      </c>
      <c r="B35" s="6" t="s">
        <v>49</v>
      </c>
      <c r="C35" s="6" t="s">
        <v>450</v>
      </c>
      <c r="D35" s="6" t="s">
        <v>526</v>
      </c>
      <c r="AJ35" s="6" t="s">
        <v>88</v>
      </c>
      <c r="AK35" s="18" t="s">
        <v>368</v>
      </c>
    </row>
    <row r="36" spans="1:37" ht="12.75">
      <c r="A36" s="6">
        <v>10800035</v>
      </c>
      <c r="B36" s="6" t="s">
        <v>47</v>
      </c>
      <c r="C36" s="6" t="s">
        <v>451</v>
      </c>
      <c r="D36" s="6" t="s">
        <v>527</v>
      </c>
      <c r="AJ36" s="6" t="s">
        <v>87</v>
      </c>
      <c r="AK36" s="18" t="s">
        <v>369</v>
      </c>
    </row>
    <row r="37" spans="1:37" ht="12.75">
      <c r="A37" s="6">
        <v>10800036</v>
      </c>
      <c r="B37" s="6" t="s">
        <v>47</v>
      </c>
      <c r="C37" s="6" t="s">
        <v>452</v>
      </c>
      <c r="D37" s="6" t="s">
        <v>528</v>
      </c>
      <c r="AJ37" s="6" t="s">
        <v>86</v>
      </c>
      <c r="AK37" s="18" t="s">
        <v>370</v>
      </c>
    </row>
    <row r="38" spans="1:37" ht="12.75">
      <c r="A38" s="6">
        <v>10800037</v>
      </c>
      <c r="B38" s="6" t="s">
        <v>47</v>
      </c>
      <c r="C38" s="6" t="s">
        <v>453</v>
      </c>
      <c r="D38" s="6" t="s">
        <v>529</v>
      </c>
      <c r="AJ38" s="6" t="s">
        <v>85</v>
      </c>
      <c r="AK38" s="18" t="s">
        <v>371</v>
      </c>
    </row>
    <row r="39" spans="1:37" ht="12.75">
      <c r="A39" s="6">
        <v>10800038</v>
      </c>
      <c r="B39" s="6" t="s">
        <v>47</v>
      </c>
      <c r="C39" s="6" t="s">
        <v>454</v>
      </c>
      <c r="D39" s="6" t="s">
        <v>530</v>
      </c>
      <c r="AJ39" s="6" t="s">
        <v>84</v>
      </c>
      <c r="AK39" s="18" t="s">
        <v>372</v>
      </c>
    </row>
    <row r="40" spans="1:37" ht="12.75">
      <c r="A40" s="6">
        <v>10800039</v>
      </c>
      <c r="B40" s="6" t="s">
        <v>47</v>
      </c>
      <c r="C40" s="6" t="s">
        <v>455</v>
      </c>
      <c r="D40" s="6" t="s">
        <v>531</v>
      </c>
      <c r="AJ40" s="6" t="s">
        <v>83</v>
      </c>
      <c r="AK40" s="18" t="s">
        <v>373</v>
      </c>
    </row>
    <row r="41" spans="1:37" ht="12.75">
      <c r="A41" s="6">
        <v>10800040</v>
      </c>
      <c r="B41" s="6" t="s">
        <v>47</v>
      </c>
      <c r="C41" s="6" t="s">
        <v>456</v>
      </c>
      <c r="D41" s="6" t="s">
        <v>532</v>
      </c>
      <c r="AJ41" s="6" t="s">
        <v>82</v>
      </c>
      <c r="AK41" s="18" t="s">
        <v>374</v>
      </c>
    </row>
    <row r="42" spans="1:37" ht="12.75">
      <c r="A42" s="6">
        <v>10800041</v>
      </c>
      <c r="B42" s="6" t="s">
        <v>47</v>
      </c>
      <c r="C42" s="6" t="s">
        <v>457</v>
      </c>
      <c r="D42" s="6" t="s">
        <v>533</v>
      </c>
      <c r="AJ42" s="6" t="s">
        <v>81</v>
      </c>
      <c r="AK42" s="18" t="s">
        <v>375</v>
      </c>
    </row>
    <row r="43" spans="1:37" ht="12.75">
      <c r="A43" s="6">
        <v>10800042</v>
      </c>
      <c r="B43" s="6" t="s">
        <v>67</v>
      </c>
      <c r="C43" s="6" t="s">
        <v>458</v>
      </c>
      <c r="D43" s="6" t="s">
        <v>534</v>
      </c>
      <c r="AJ43" s="6" t="s">
        <v>80</v>
      </c>
      <c r="AK43" s="18" t="s">
        <v>376</v>
      </c>
    </row>
    <row r="44" spans="1:37" ht="12.75">
      <c r="A44" s="6">
        <v>10800043</v>
      </c>
      <c r="B44" s="6" t="s">
        <v>47</v>
      </c>
      <c r="C44" s="6" t="s">
        <v>459</v>
      </c>
      <c r="D44" s="6" t="s">
        <v>535</v>
      </c>
      <c r="AJ44" s="6" t="s">
        <v>79</v>
      </c>
      <c r="AK44" s="18" t="s">
        <v>377</v>
      </c>
    </row>
    <row r="45" spans="1:37" ht="12.75">
      <c r="A45" s="6">
        <v>10800044</v>
      </c>
      <c r="B45" s="6" t="s">
        <v>47</v>
      </c>
      <c r="C45" s="6" t="s">
        <v>460</v>
      </c>
      <c r="D45" s="6" t="s">
        <v>536</v>
      </c>
      <c r="AJ45" s="6" t="s">
        <v>78</v>
      </c>
      <c r="AK45" s="18" t="s">
        <v>378</v>
      </c>
    </row>
    <row r="46" spans="1:37" ht="12.75">
      <c r="A46" s="6">
        <v>10800045</v>
      </c>
      <c r="B46" s="6" t="s">
        <v>47</v>
      </c>
      <c r="C46" s="6" t="s">
        <v>461</v>
      </c>
      <c r="D46" s="6" t="s">
        <v>537</v>
      </c>
      <c r="AJ46" s="6" t="s">
        <v>77</v>
      </c>
      <c r="AK46" s="18" t="s">
        <v>379</v>
      </c>
    </row>
    <row r="47" spans="1:37" ht="12.75">
      <c r="A47" s="6">
        <v>10800046</v>
      </c>
      <c r="B47" s="6" t="s">
        <v>47</v>
      </c>
      <c r="C47" s="6" t="s">
        <v>462</v>
      </c>
      <c r="D47" s="6" t="s">
        <v>538</v>
      </c>
      <c r="AJ47" s="6" t="s">
        <v>76</v>
      </c>
      <c r="AK47" s="18" t="s">
        <v>380</v>
      </c>
    </row>
    <row r="48" spans="1:37" ht="12.75">
      <c r="A48" s="6">
        <v>10800047</v>
      </c>
      <c r="B48" s="6" t="s">
        <v>47</v>
      </c>
      <c r="C48" s="6" t="s">
        <v>463</v>
      </c>
      <c r="D48" s="6" t="s">
        <v>539</v>
      </c>
      <c r="AJ48" s="6" t="s">
        <v>75</v>
      </c>
      <c r="AK48" s="18" t="s">
        <v>381</v>
      </c>
    </row>
    <row r="49" spans="1:37" ht="12.75">
      <c r="A49" s="6">
        <v>10800048</v>
      </c>
      <c r="B49" s="6" t="s">
        <v>49</v>
      </c>
      <c r="C49" s="6" t="s">
        <v>464</v>
      </c>
      <c r="D49" s="6" t="s">
        <v>540</v>
      </c>
      <c r="AJ49" s="6" t="s">
        <v>74</v>
      </c>
      <c r="AK49" s="18" t="s">
        <v>382</v>
      </c>
    </row>
    <row r="50" spans="1:37" ht="12.75">
      <c r="A50" s="6">
        <v>10800049</v>
      </c>
      <c r="B50" s="6" t="s">
        <v>49</v>
      </c>
      <c r="C50" s="6" t="s">
        <v>465</v>
      </c>
      <c r="D50" s="6" t="s">
        <v>541</v>
      </c>
      <c r="AJ50" s="6" t="s">
        <v>73</v>
      </c>
      <c r="AK50" s="18" t="s">
        <v>383</v>
      </c>
    </row>
    <row r="51" spans="1:37" ht="12.75">
      <c r="A51" s="6">
        <v>10800050</v>
      </c>
      <c r="B51" s="6" t="s">
        <v>47</v>
      </c>
      <c r="C51" s="6" t="s">
        <v>466</v>
      </c>
      <c r="D51" s="6" t="s">
        <v>542</v>
      </c>
      <c r="AJ51" s="6" t="s">
        <v>72</v>
      </c>
      <c r="AK51" s="18" t="s">
        <v>384</v>
      </c>
    </row>
    <row r="52" spans="1:37" ht="12.75">
      <c r="A52" s="6">
        <v>10800051</v>
      </c>
      <c r="B52" s="6" t="s">
        <v>47</v>
      </c>
      <c r="C52" s="6" t="s">
        <v>467</v>
      </c>
      <c r="D52" s="6" t="s">
        <v>543</v>
      </c>
      <c r="AJ52" s="6" t="s">
        <v>68</v>
      </c>
      <c r="AK52" s="18" t="s">
        <v>385</v>
      </c>
    </row>
    <row r="53" spans="1:37" ht="12.75">
      <c r="A53" s="6">
        <v>10800052</v>
      </c>
      <c r="B53" s="6" t="s">
        <v>47</v>
      </c>
      <c r="C53" s="6" t="s">
        <v>468</v>
      </c>
      <c r="D53" s="6" t="s">
        <v>544</v>
      </c>
      <c r="AJ53" s="6" t="s">
        <v>71</v>
      </c>
      <c r="AK53" s="18" t="s">
        <v>386</v>
      </c>
    </row>
    <row r="54" spans="1:37" ht="12.75">
      <c r="A54" s="6">
        <v>10800053</v>
      </c>
      <c r="B54" s="6" t="s">
        <v>47</v>
      </c>
      <c r="C54" s="6" t="s">
        <v>469</v>
      </c>
      <c r="D54" s="6" t="s">
        <v>545</v>
      </c>
      <c r="AJ54" s="6" t="s">
        <v>70</v>
      </c>
      <c r="AK54" s="18" t="s">
        <v>387</v>
      </c>
    </row>
    <row r="55" spans="1:37" ht="12.75">
      <c r="A55" s="6">
        <v>10800054</v>
      </c>
      <c r="B55" s="6" t="s">
        <v>49</v>
      </c>
      <c r="C55" s="6" t="s">
        <v>470</v>
      </c>
      <c r="D55" s="6" t="s">
        <v>546</v>
      </c>
      <c r="AJ55" s="6" t="s">
        <v>69</v>
      </c>
      <c r="AK55" s="18" t="s">
        <v>388</v>
      </c>
    </row>
    <row r="56" spans="1:37" ht="12.75">
      <c r="A56" s="6">
        <v>10800055</v>
      </c>
      <c r="B56" s="6" t="s">
        <v>47</v>
      </c>
      <c r="C56" s="6" t="s">
        <v>471</v>
      </c>
      <c r="D56" s="6" t="s">
        <v>547</v>
      </c>
      <c r="AJ56" s="6" t="s">
        <v>68</v>
      </c>
      <c r="AK56" s="18" t="s">
        <v>389</v>
      </c>
    </row>
    <row r="57" spans="1:37" ht="12.75">
      <c r="A57" s="6">
        <v>10800056</v>
      </c>
      <c r="B57" s="6" t="s">
        <v>67</v>
      </c>
      <c r="C57" s="6" t="s">
        <v>472</v>
      </c>
      <c r="D57" s="6" t="s">
        <v>548</v>
      </c>
      <c r="AJ57" s="6" t="s">
        <v>66</v>
      </c>
      <c r="AK57" s="18" t="s">
        <v>390</v>
      </c>
    </row>
    <row r="58" spans="1:37" ht="12.75">
      <c r="A58" s="6">
        <v>10800057</v>
      </c>
      <c r="B58" s="6" t="s">
        <v>47</v>
      </c>
      <c r="C58" s="6" t="s">
        <v>473</v>
      </c>
      <c r="D58" s="6" t="s">
        <v>549</v>
      </c>
      <c r="AJ58" s="6" t="s">
        <v>65</v>
      </c>
      <c r="AK58" s="18" t="s">
        <v>391</v>
      </c>
    </row>
    <row r="59" spans="1:37" ht="12.75">
      <c r="A59" s="6">
        <v>10800058</v>
      </c>
      <c r="B59" s="6" t="s">
        <v>47</v>
      </c>
      <c r="C59" s="6" t="s">
        <v>474</v>
      </c>
      <c r="D59" s="6" t="s">
        <v>550</v>
      </c>
      <c r="AJ59" s="6" t="s">
        <v>7</v>
      </c>
      <c r="AK59" s="18" t="s">
        <v>392</v>
      </c>
    </row>
    <row r="60" spans="1:37" ht="12.75">
      <c r="A60" s="6">
        <v>10800059</v>
      </c>
      <c r="B60" s="6" t="s">
        <v>59</v>
      </c>
      <c r="C60" s="6" t="s">
        <v>475</v>
      </c>
      <c r="D60" s="6" t="s">
        <v>551</v>
      </c>
      <c r="AJ60" s="6" t="s">
        <v>64</v>
      </c>
      <c r="AK60" s="18" t="s">
        <v>393</v>
      </c>
    </row>
    <row r="61" spans="1:37" ht="12.75">
      <c r="A61" s="6">
        <v>10800060</v>
      </c>
      <c r="B61" s="6" t="s">
        <v>59</v>
      </c>
      <c r="C61" s="6" t="s">
        <v>476</v>
      </c>
      <c r="D61" s="6" t="s">
        <v>552</v>
      </c>
      <c r="AJ61" s="6" t="s">
        <v>63</v>
      </c>
      <c r="AK61" s="18" t="s">
        <v>394</v>
      </c>
    </row>
    <row r="62" spans="1:37" ht="12.75">
      <c r="A62" s="6">
        <v>10800061</v>
      </c>
      <c r="B62" s="6" t="s">
        <v>49</v>
      </c>
      <c r="C62" s="6" t="s">
        <v>477</v>
      </c>
      <c r="D62" s="6" t="s">
        <v>553</v>
      </c>
      <c r="AJ62" s="6" t="s">
        <v>62</v>
      </c>
      <c r="AK62" s="18" t="s">
        <v>395</v>
      </c>
    </row>
    <row r="63" spans="1:37" ht="12.75">
      <c r="A63" s="6">
        <v>10800062</v>
      </c>
      <c r="B63" s="6" t="s">
        <v>59</v>
      </c>
      <c r="C63" s="6" t="s">
        <v>478</v>
      </c>
      <c r="D63" s="6" t="s">
        <v>554</v>
      </c>
      <c r="AJ63" s="6" t="s">
        <v>61</v>
      </c>
      <c r="AK63" s="18" t="s">
        <v>396</v>
      </c>
    </row>
    <row r="64" spans="1:37" ht="12.75">
      <c r="A64" s="6">
        <v>10800063</v>
      </c>
      <c r="B64" s="6" t="s">
        <v>49</v>
      </c>
      <c r="C64" s="6" t="s">
        <v>479</v>
      </c>
      <c r="D64" s="6" t="s">
        <v>555</v>
      </c>
      <c r="AJ64" s="6" t="s">
        <v>60</v>
      </c>
      <c r="AK64" s="18" t="s">
        <v>397</v>
      </c>
    </row>
    <row r="65" spans="1:37" ht="12.75">
      <c r="A65" s="6">
        <v>10800064</v>
      </c>
      <c r="B65" s="6" t="s">
        <v>59</v>
      </c>
      <c r="C65" s="6" t="s">
        <v>480</v>
      </c>
      <c r="D65" s="6" t="s">
        <v>556</v>
      </c>
      <c r="AJ65" s="6" t="s">
        <v>7</v>
      </c>
      <c r="AK65" s="18" t="s">
        <v>398</v>
      </c>
    </row>
    <row r="66" spans="1:37" ht="12.75">
      <c r="A66" s="6">
        <v>10800065</v>
      </c>
      <c r="B66" s="6" t="s">
        <v>59</v>
      </c>
      <c r="C66" s="6" t="s">
        <v>481</v>
      </c>
      <c r="D66" s="6" t="s">
        <v>557</v>
      </c>
      <c r="AJ66" s="6" t="s">
        <v>58</v>
      </c>
      <c r="AK66" s="18" t="s">
        <v>399</v>
      </c>
    </row>
    <row r="67" spans="1:37" ht="12.75">
      <c r="A67" s="6">
        <v>10800066</v>
      </c>
      <c r="B67" s="6" t="s">
        <v>47</v>
      </c>
      <c r="C67" s="6" t="s">
        <v>482</v>
      </c>
      <c r="D67" s="6" t="s">
        <v>558</v>
      </c>
      <c r="AJ67" s="6" t="s">
        <v>57</v>
      </c>
      <c r="AK67" s="18" t="s">
        <v>400</v>
      </c>
    </row>
    <row r="68" spans="1:37" ht="12.75">
      <c r="A68" s="6">
        <v>10800067</v>
      </c>
      <c r="B68" s="6" t="s">
        <v>49</v>
      </c>
      <c r="C68" s="6" t="s">
        <v>483</v>
      </c>
      <c r="D68" s="6" t="s">
        <v>559</v>
      </c>
      <c r="AJ68" s="6" t="s">
        <v>56</v>
      </c>
      <c r="AK68" s="18" t="s">
        <v>401</v>
      </c>
    </row>
    <row r="69" spans="1:37" ht="12.75">
      <c r="A69" s="6">
        <v>10800068</v>
      </c>
      <c r="B69" s="6" t="s">
        <v>49</v>
      </c>
      <c r="C69" s="6" t="s">
        <v>484</v>
      </c>
      <c r="D69" s="6" t="s">
        <v>560</v>
      </c>
      <c r="AJ69" s="6" t="s">
        <v>55</v>
      </c>
      <c r="AK69" s="18" t="s">
        <v>402</v>
      </c>
    </row>
    <row r="70" spans="1:37" ht="12.75">
      <c r="A70" s="6">
        <v>10800069</v>
      </c>
      <c r="B70" s="6" t="s">
        <v>47</v>
      </c>
      <c r="C70" s="6" t="s">
        <v>485</v>
      </c>
      <c r="D70" s="6" t="s">
        <v>561</v>
      </c>
      <c r="AJ70" s="6" t="s">
        <v>54</v>
      </c>
      <c r="AK70" s="18" t="s">
        <v>403</v>
      </c>
    </row>
    <row r="71" spans="1:37" ht="12.75">
      <c r="A71" s="6">
        <v>10800070</v>
      </c>
      <c r="B71" s="6" t="s">
        <v>47</v>
      </c>
      <c r="C71" s="6" t="s">
        <v>486</v>
      </c>
      <c r="D71" s="6" t="s">
        <v>562</v>
      </c>
      <c r="AJ71" s="6" t="s">
        <v>53</v>
      </c>
      <c r="AK71" s="18" t="s">
        <v>404</v>
      </c>
    </row>
    <row r="72" spans="1:37" ht="12.75">
      <c r="A72" s="6">
        <v>10800071</v>
      </c>
      <c r="B72" s="6" t="s">
        <v>47</v>
      </c>
      <c r="C72" s="6" t="s">
        <v>487</v>
      </c>
      <c r="D72" s="6" t="s">
        <v>563</v>
      </c>
      <c r="AJ72" s="6" t="s">
        <v>52</v>
      </c>
      <c r="AK72" s="18" t="s">
        <v>405</v>
      </c>
    </row>
    <row r="73" spans="1:37" ht="12.75">
      <c r="A73" s="6">
        <v>10800072</v>
      </c>
      <c r="B73" s="6" t="s">
        <v>49</v>
      </c>
      <c r="C73" s="6" t="s">
        <v>488</v>
      </c>
      <c r="D73" s="6" t="s">
        <v>564</v>
      </c>
      <c r="AJ73" s="6" t="s">
        <v>51</v>
      </c>
      <c r="AK73" s="18" t="s">
        <v>406</v>
      </c>
    </row>
    <row r="74" spans="1:37" ht="12.75">
      <c r="A74" s="6">
        <v>10800073</v>
      </c>
      <c r="B74" s="6" t="s">
        <v>47</v>
      </c>
      <c r="C74" s="6" t="s">
        <v>489</v>
      </c>
      <c r="D74" s="6" t="s">
        <v>565</v>
      </c>
      <c r="AJ74" s="6" t="s">
        <v>50</v>
      </c>
      <c r="AK74" s="18" t="s">
        <v>407</v>
      </c>
    </row>
    <row r="75" spans="1:37" ht="12.75">
      <c r="A75" s="6">
        <v>10800074</v>
      </c>
      <c r="B75" s="6" t="s">
        <v>49</v>
      </c>
      <c r="C75" s="6" t="s">
        <v>490</v>
      </c>
      <c r="D75" s="6" t="s">
        <v>566</v>
      </c>
      <c r="AJ75" s="6" t="s">
        <v>48</v>
      </c>
      <c r="AK75" s="18" t="s">
        <v>408</v>
      </c>
    </row>
    <row r="76" spans="1:37" ht="12.75">
      <c r="A76" s="6">
        <v>10800075</v>
      </c>
      <c r="B76" s="6" t="s">
        <v>47</v>
      </c>
      <c r="C76" s="6" t="s">
        <v>491</v>
      </c>
      <c r="D76" s="6" t="s">
        <v>567</v>
      </c>
      <c r="AJ76" s="6" t="s">
        <v>46</v>
      </c>
      <c r="AK76" s="18" t="s">
        <v>409</v>
      </c>
    </row>
  </sheetData>
  <sheetProtection/>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E87"/>
  <sheetViews>
    <sheetView zoomScale="180" zoomScaleNormal="180" zoomScalePageLayoutView="0" workbookViewId="0" topLeftCell="A1">
      <selection activeCell="C1" sqref="C1"/>
    </sheetView>
  </sheetViews>
  <sheetFormatPr defaultColWidth="11.00390625" defaultRowHeight="15.75"/>
  <sheetData>
    <row r="1" spans="1:4" ht="45">
      <c r="A1" s="8" t="s">
        <v>158</v>
      </c>
      <c r="B1" s="8" t="s">
        <v>159</v>
      </c>
      <c r="C1" s="8" t="s">
        <v>160</v>
      </c>
      <c r="D1" s="8" t="s">
        <v>161</v>
      </c>
    </row>
    <row r="2" spans="1:4" ht="45">
      <c r="A2" s="9" t="s">
        <v>162</v>
      </c>
      <c r="B2" s="10" t="s">
        <v>163</v>
      </c>
      <c r="C2" s="11">
        <v>1500</v>
      </c>
      <c r="D2" s="11">
        <v>1800</v>
      </c>
    </row>
    <row r="3" spans="1:4" ht="15.75">
      <c r="A3" s="9" t="s">
        <v>164</v>
      </c>
      <c r="B3" s="10" t="s">
        <v>165</v>
      </c>
      <c r="C3" s="9">
        <v>300</v>
      </c>
      <c r="D3" s="9">
        <v>360</v>
      </c>
    </row>
    <row r="4" spans="1:4" ht="45">
      <c r="A4" s="9" t="s">
        <v>166</v>
      </c>
      <c r="B4" s="10" t="s">
        <v>167</v>
      </c>
      <c r="C4" s="9">
        <v>600</v>
      </c>
      <c r="D4" s="9">
        <v>720</v>
      </c>
    </row>
    <row r="5" spans="1:4" ht="30">
      <c r="A5" s="9" t="s">
        <v>168</v>
      </c>
      <c r="B5" s="10" t="s">
        <v>169</v>
      </c>
      <c r="C5" s="11">
        <v>1200</v>
      </c>
      <c r="D5" s="11">
        <v>1440</v>
      </c>
    </row>
    <row r="6" spans="1:4" ht="30">
      <c r="A6" s="9" t="s">
        <v>170</v>
      </c>
      <c r="B6" s="10" t="s">
        <v>171</v>
      </c>
      <c r="C6" s="9">
        <v>200</v>
      </c>
      <c r="D6" s="9">
        <v>240</v>
      </c>
    </row>
    <row r="7" spans="1:4" ht="30">
      <c r="A7" s="9" t="s">
        <v>172</v>
      </c>
      <c r="B7" s="10" t="s">
        <v>173</v>
      </c>
      <c r="C7" s="9">
        <v>200</v>
      </c>
      <c r="D7" s="9">
        <v>240</v>
      </c>
    </row>
    <row r="8" spans="1:4" ht="45">
      <c r="A8" s="9" t="s">
        <v>174</v>
      </c>
      <c r="B8" s="10" t="s">
        <v>175</v>
      </c>
      <c r="C8" s="9">
        <v>760</v>
      </c>
      <c r="D8" s="9">
        <v>915</v>
      </c>
    </row>
    <row r="9" spans="1:4" ht="15.75">
      <c r="A9" s="9" t="s">
        <v>176</v>
      </c>
      <c r="B9" s="10" t="s">
        <v>177</v>
      </c>
      <c r="C9" s="9">
        <v>385</v>
      </c>
      <c r="D9" s="9">
        <v>465</v>
      </c>
    </row>
    <row r="10" spans="1:4" ht="15.75">
      <c r="A10" s="9" t="s">
        <v>178</v>
      </c>
      <c r="B10" s="10" t="s">
        <v>179</v>
      </c>
      <c r="C10" s="9">
        <v>770</v>
      </c>
      <c r="D10" s="9">
        <v>925</v>
      </c>
    </row>
    <row r="11" spans="1:4" ht="30">
      <c r="A11" s="9" t="s">
        <v>180</v>
      </c>
      <c r="B11" s="10" t="s">
        <v>181</v>
      </c>
      <c r="C11" s="11">
        <v>1000</v>
      </c>
      <c r="D11" s="11">
        <v>1200</v>
      </c>
    </row>
    <row r="12" spans="1:4" ht="46.5">
      <c r="A12" s="9" t="s">
        <v>182</v>
      </c>
      <c r="B12" s="10" t="s">
        <v>275</v>
      </c>
      <c r="C12" s="9">
        <v>50</v>
      </c>
      <c r="D12" s="9">
        <v>60</v>
      </c>
    </row>
    <row r="13" spans="1:4" ht="46.5">
      <c r="A13" s="9" t="s">
        <v>183</v>
      </c>
      <c r="B13" s="10" t="s">
        <v>275</v>
      </c>
      <c r="C13" s="11">
        <v>1500</v>
      </c>
      <c r="D13" s="11">
        <v>1800</v>
      </c>
    </row>
    <row r="14" spans="1:5" ht="30">
      <c r="A14" s="9" t="s">
        <v>184</v>
      </c>
      <c r="B14" s="10" t="s">
        <v>185</v>
      </c>
      <c r="C14" s="9">
        <v>260</v>
      </c>
      <c r="D14" s="9">
        <v>310</v>
      </c>
      <c r="E14" s="12"/>
    </row>
    <row r="15" spans="1:5" ht="30">
      <c r="A15" s="9" t="s">
        <v>186</v>
      </c>
      <c r="B15" s="10" t="s">
        <v>187</v>
      </c>
      <c r="C15" s="9">
        <v>195</v>
      </c>
      <c r="D15" s="9">
        <v>235</v>
      </c>
      <c r="E15" s="12"/>
    </row>
    <row r="16" spans="1:4" ht="30">
      <c r="A16" s="9" t="s">
        <v>188</v>
      </c>
      <c r="B16" s="10" t="s">
        <v>189</v>
      </c>
      <c r="C16" s="9">
        <v>35</v>
      </c>
      <c r="D16" s="9">
        <v>40</v>
      </c>
    </row>
    <row r="17" spans="1:4" ht="30">
      <c r="A17" s="9" t="s">
        <v>190</v>
      </c>
      <c r="B17" s="10" t="s">
        <v>191</v>
      </c>
      <c r="C17" s="9">
        <v>130</v>
      </c>
      <c r="D17" s="9">
        <v>155</v>
      </c>
    </row>
    <row r="18" spans="1:4" ht="15.75">
      <c r="A18" s="9" t="s">
        <v>334</v>
      </c>
      <c r="B18" s="10" t="s">
        <v>192</v>
      </c>
      <c r="C18" s="9">
        <v>310</v>
      </c>
      <c r="D18" s="9">
        <v>370</v>
      </c>
    </row>
    <row r="19" spans="1:5" ht="30">
      <c r="A19" s="9" t="s">
        <v>98</v>
      </c>
      <c r="B19" s="10" t="s">
        <v>193</v>
      </c>
      <c r="C19" s="9">
        <v>325</v>
      </c>
      <c r="D19" s="9">
        <v>385</v>
      </c>
      <c r="E19" s="12"/>
    </row>
    <row r="20" spans="1:4" ht="15.75">
      <c r="A20" s="9" t="s">
        <v>194</v>
      </c>
      <c r="B20" s="10" t="s">
        <v>195</v>
      </c>
      <c r="C20" s="9">
        <v>500</v>
      </c>
      <c r="D20" s="9">
        <v>600</v>
      </c>
    </row>
    <row r="21" spans="1:4" ht="45.75">
      <c r="A21" s="9" t="s">
        <v>196</v>
      </c>
      <c r="B21" s="10" t="s">
        <v>276</v>
      </c>
      <c r="C21" s="11">
        <v>2200</v>
      </c>
      <c r="D21" s="11">
        <v>2640</v>
      </c>
    </row>
    <row r="22" spans="1:4" ht="48">
      <c r="A22" s="9" t="s">
        <v>197</v>
      </c>
      <c r="B22" s="10" t="s">
        <v>277</v>
      </c>
      <c r="C22" s="11">
        <v>2500</v>
      </c>
      <c r="D22" s="11">
        <v>3000</v>
      </c>
    </row>
    <row r="23" spans="1:4" ht="15.75">
      <c r="A23" s="9" t="s">
        <v>198</v>
      </c>
      <c r="B23" s="10" t="s">
        <v>199</v>
      </c>
      <c r="C23" s="9">
        <v>155</v>
      </c>
      <c r="D23" s="9">
        <v>190</v>
      </c>
    </row>
    <row r="24" spans="1:4" ht="30">
      <c r="A24" s="9" t="s">
        <v>84</v>
      </c>
      <c r="B24" s="10" t="s">
        <v>200</v>
      </c>
      <c r="C24" s="9">
        <v>195</v>
      </c>
      <c r="D24" s="9">
        <v>235</v>
      </c>
    </row>
    <row r="25" spans="1:4" ht="30.75">
      <c r="A25" s="9" t="s">
        <v>201</v>
      </c>
      <c r="B25" s="10" t="s">
        <v>278</v>
      </c>
      <c r="C25" s="9">
        <v>130</v>
      </c>
      <c r="D25" s="9">
        <v>155</v>
      </c>
    </row>
    <row r="26" spans="1:4" ht="15.75">
      <c r="A26" s="9" t="s">
        <v>154</v>
      </c>
      <c r="B26" s="10" t="s">
        <v>202</v>
      </c>
      <c r="C26" s="9">
        <v>195</v>
      </c>
      <c r="D26" s="9">
        <v>235</v>
      </c>
    </row>
    <row r="27" spans="1:4" ht="15.75">
      <c r="A27" s="9" t="s">
        <v>203</v>
      </c>
      <c r="B27" s="10" t="s">
        <v>204</v>
      </c>
      <c r="C27" s="9">
        <v>685</v>
      </c>
      <c r="D27" s="9">
        <v>825</v>
      </c>
    </row>
    <row r="28" spans="1:4" ht="15.75">
      <c r="A28" s="9" t="s">
        <v>327</v>
      </c>
      <c r="B28" s="10" t="s">
        <v>205</v>
      </c>
      <c r="C28" s="9">
        <v>195</v>
      </c>
      <c r="D28" s="9">
        <v>235</v>
      </c>
    </row>
    <row r="29" spans="1:4" ht="30">
      <c r="A29" s="9" t="s">
        <v>206</v>
      </c>
      <c r="B29" s="10" t="s">
        <v>207</v>
      </c>
      <c r="C29" s="9">
        <v>130</v>
      </c>
      <c r="D29" s="9">
        <v>155</v>
      </c>
    </row>
    <row r="30" spans="1:4" ht="30">
      <c r="A30" s="9" t="s">
        <v>208</v>
      </c>
      <c r="B30" s="10" t="s">
        <v>209</v>
      </c>
      <c r="C30" s="9">
        <v>65</v>
      </c>
      <c r="D30" s="9">
        <v>80</v>
      </c>
    </row>
    <row r="31" spans="1:4" ht="15.75">
      <c r="A31" s="9" t="s">
        <v>210</v>
      </c>
      <c r="B31" s="10" t="s">
        <v>211</v>
      </c>
      <c r="C31" s="9">
        <v>200</v>
      </c>
      <c r="D31" s="9">
        <v>240</v>
      </c>
    </row>
    <row r="32" spans="1:4" ht="15.75">
      <c r="A32" s="9" t="s">
        <v>90</v>
      </c>
      <c r="B32" s="10" t="s">
        <v>212</v>
      </c>
      <c r="C32" s="9">
        <v>175</v>
      </c>
      <c r="D32" s="9">
        <v>210</v>
      </c>
    </row>
    <row r="33" spans="1:4" ht="15.75">
      <c r="A33" s="9" t="s">
        <v>213</v>
      </c>
      <c r="B33" s="10" t="s">
        <v>214</v>
      </c>
      <c r="C33" s="9">
        <v>130</v>
      </c>
      <c r="D33" s="9">
        <v>160</v>
      </c>
    </row>
    <row r="34" spans="1:4" ht="15.75">
      <c r="A34" s="9" t="s">
        <v>215</v>
      </c>
      <c r="B34" s="10" t="s">
        <v>216</v>
      </c>
      <c r="C34" s="9">
        <v>200</v>
      </c>
      <c r="D34" s="9">
        <v>240</v>
      </c>
    </row>
    <row r="35" spans="1:4" ht="15.75">
      <c r="A35" s="9" t="s">
        <v>217</v>
      </c>
      <c r="B35" s="10" t="s">
        <v>218</v>
      </c>
      <c r="C35" s="9">
        <v>220</v>
      </c>
      <c r="D35" s="9">
        <v>265</v>
      </c>
    </row>
    <row r="36" spans="1:4" ht="46.5">
      <c r="A36" s="9" t="s">
        <v>219</v>
      </c>
      <c r="B36" s="10" t="s">
        <v>279</v>
      </c>
      <c r="C36" s="9">
        <v>675</v>
      </c>
      <c r="D36" s="9">
        <v>810</v>
      </c>
    </row>
    <row r="37" spans="1:4" ht="46.5">
      <c r="A37" s="9" t="s">
        <v>220</v>
      </c>
      <c r="B37" s="10" t="s">
        <v>280</v>
      </c>
      <c r="C37" s="9">
        <v>340</v>
      </c>
      <c r="D37" s="9">
        <v>405</v>
      </c>
    </row>
    <row r="38" spans="1:4" ht="46.5">
      <c r="A38" s="9" t="s">
        <v>221</v>
      </c>
      <c r="B38" s="10" t="s">
        <v>281</v>
      </c>
      <c r="C38" s="9">
        <v>840</v>
      </c>
      <c r="D38" s="11">
        <v>1005</v>
      </c>
    </row>
    <row r="39" spans="1:4" ht="46.5">
      <c r="A39" s="9" t="s">
        <v>222</v>
      </c>
      <c r="B39" s="10" t="s">
        <v>282</v>
      </c>
      <c r="C39" s="9">
        <v>420</v>
      </c>
      <c r="D39" s="9">
        <v>505</v>
      </c>
    </row>
    <row r="40" spans="1:4" ht="46.5">
      <c r="A40" s="9" t="s">
        <v>223</v>
      </c>
      <c r="B40" s="10" t="s">
        <v>283</v>
      </c>
      <c r="C40" s="9">
        <v>920</v>
      </c>
      <c r="D40" s="11">
        <v>1105</v>
      </c>
    </row>
    <row r="41" spans="1:4" ht="46.5">
      <c r="A41" s="9" t="s">
        <v>224</v>
      </c>
      <c r="B41" s="10" t="s">
        <v>284</v>
      </c>
      <c r="C41" s="9">
        <v>460</v>
      </c>
      <c r="D41" s="9">
        <v>555</v>
      </c>
    </row>
    <row r="42" spans="1:4" ht="46.5">
      <c r="A42" s="9" t="s">
        <v>225</v>
      </c>
      <c r="B42" s="10" t="s">
        <v>285</v>
      </c>
      <c r="C42" s="11">
        <v>1045</v>
      </c>
      <c r="D42" s="11">
        <v>1255</v>
      </c>
    </row>
    <row r="43" spans="1:4" ht="46.5">
      <c r="A43" s="9" t="s">
        <v>226</v>
      </c>
      <c r="B43" s="10" t="s">
        <v>286</v>
      </c>
      <c r="C43" s="9">
        <v>525</v>
      </c>
      <c r="D43" s="9">
        <v>630</v>
      </c>
    </row>
    <row r="44" spans="1:4" ht="46.5">
      <c r="A44" s="9" t="s">
        <v>227</v>
      </c>
      <c r="B44" s="10" t="s">
        <v>287</v>
      </c>
      <c r="C44" s="11">
        <v>1130</v>
      </c>
      <c r="D44" s="11">
        <v>1355</v>
      </c>
    </row>
    <row r="45" spans="1:4" ht="15.75">
      <c r="A45" s="9" t="s">
        <v>228</v>
      </c>
      <c r="B45" s="10" t="s">
        <v>229</v>
      </c>
      <c r="C45" s="9">
        <v>565</v>
      </c>
      <c r="D45" s="9">
        <v>680</v>
      </c>
    </row>
    <row r="46" spans="1:4" ht="46.5">
      <c r="A46" s="9" t="s">
        <v>230</v>
      </c>
      <c r="B46" s="10" t="s">
        <v>288</v>
      </c>
      <c r="C46" s="11">
        <v>1210</v>
      </c>
      <c r="D46" s="11">
        <v>1450</v>
      </c>
    </row>
    <row r="47" spans="1:4" ht="46.5">
      <c r="A47" s="9" t="s">
        <v>231</v>
      </c>
      <c r="B47" s="10" t="s">
        <v>289</v>
      </c>
      <c r="C47" s="9">
        <v>605</v>
      </c>
      <c r="D47" s="9">
        <v>725</v>
      </c>
    </row>
    <row r="48" spans="1:4" ht="46.5">
      <c r="A48" s="9" t="s">
        <v>232</v>
      </c>
      <c r="B48" s="10" t="s">
        <v>290</v>
      </c>
      <c r="C48" s="11">
        <v>1285</v>
      </c>
      <c r="D48" s="11">
        <v>1540</v>
      </c>
    </row>
    <row r="49" spans="1:4" ht="46.5">
      <c r="A49" s="9" t="s">
        <v>233</v>
      </c>
      <c r="B49" s="10" t="s">
        <v>291</v>
      </c>
      <c r="C49" s="9">
        <v>645</v>
      </c>
      <c r="D49" s="9">
        <v>770</v>
      </c>
    </row>
    <row r="50" spans="1:4" ht="46.5">
      <c r="A50" s="9" t="s">
        <v>234</v>
      </c>
      <c r="B50" s="10" t="s">
        <v>292</v>
      </c>
      <c r="C50" s="9">
        <v>625</v>
      </c>
      <c r="D50" s="9">
        <v>750</v>
      </c>
    </row>
    <row r="51" spans="1:4" ht="46.5">
      <c r="A51" s="9" t="s">
        <v>235</v>
      </c>
      <c r="B51" s="10" t="s">
        <v>293</v>
      </c>
      <c r="C51" s="9">
        <v>315</v>
      </c>
      <c r="D51" s="9">
        <v>375</v>
      </c>
    </row>
    <row r="52" spans="1:4" ht="46.5">
      <c r="A52" s="9" t="s">
        <v>236</v>
      </c>
      <c r="B52" s="10" t="s">
        <v>294</v>
      </c>
      <c r="C52" s="9">
        <v>760</v>
      </c>
      <c r="D52" s="9">
        <v>915</v>
      </c>
    </row>
    <row r="53" spans="1:4" ht="46.5">
      <c r="A53" s="9" t="s">
        <v>237</v>
      </c>
      <c r="B53" s="10" t="s">
        <v>295</v>
      </c>
      <c r="C53" s="9">
        <v>380</v>
      </c>
      <c r="D53" s="9">
        <v>460</v>
      </c>
    </row>
    <row r="54" spans="1:4" ht="46.5">
      <c r="A54" s="9" t="s">
        <v>238</v>
      </c>
      <c r="B54" s="10" t="s">
        <v>296</v>
      </c>
      <c r="C54" s="9">
        <v>785</v>
      </c>
      <c r="D54" s="9">
        <v>945</v>
      </c>
    </row>
    <row r="55" spans="1:4" ht="46.5">
      <c r="A55" s="9" t="s">
        <v>239</v>
      </c>
      <c r="B55" s="10" t="s">
        <v>297</v>
      </c>
      <c r="C55" s="9">
        <v>395</v>
      </c>
      <c r="D55" s="9">
        <v>475</v>
      </c>
    </row>
    <row r="56" spans="1:4" ht="46.5">
      <c r="A56" s="9" t="s">
        <v>240</v>
      </c>
      <c r="B56" s="10" t="s">
        <v>298</v>
      </c>
      <c r="C56" s="9">
        <v>880</v>
      </c>
      <c r="D56" s="11">
        <v>1055</v>
      </c>
    </row>
    <row r="57" spans="1:4" ht="46.5">
      <c r="A57" s="9" t="s">
        <v>241</v>
      </c>
      <c r="B57" s="10" t="s">
        <v>299</v>
      </c>
      <c r="C57" s="9">
        <v>440</v>
      </c>
      <c r="D57" s="9">
        <v>530</v>
      </c>
    </row>
    <row r="58" spans="1:4" ht="46.5">
      <c r="A58" s="9" t="s">
        <v>242</v>
      </c>
      <c r="B58" s="10" t="s">
        <v>300</v>
      </c>
      <c r="C58" s="9">
        <v>960</v>
      </c>
      <c r="D58" s="11">
        <v>1155</v>
      </c>
    </row>
    <row r="59" spans="1:4" ht="46.5">
      <c r="A59" s="9" t="s">
        <v>243</v>
      </c>
      <c r="B59" s="10" t="s">
        <v>301</v>
      </c>
      <c r="C59" s="9">
        <v>480</v>
      </c>
      <c r="D59" s="9">
        <v>580</v>
      </c>
    </row>
    <row r="60" spans="1:4" ht="46.5">
      <c r="A60" s="9" t="s">
        <v>244</v>
      </c>
      <c r="B60" s="10" t="s">
        <v>302</v>
      </c>
      <c r="C60" s="9">
        <v>980</v>
      </c>
      <c r="D60" s="11">
        <v>1180</v>
      </c>
    </row>
    <row r="61" spans="1:4" ht="46.5">
      <c r="A61" s="9" t="s">
        <v>245</v>
      </c>
      <c r="B61" s="10" t="s">
        <v>303</v>
      </c>
      <c r="C61" s="9">
        <v>490</v>
      </c>
      <c r="D61" s="9">
        <v>590</v>
      </c>
    </row>
    <row r="62" spans="1:4" ht="46.5">
      <c r="A62" s="9" t="s">
        <v>246</v>
      </c>
      <c r="B62" s="10" t="s">
        <v>304</v>
      </c>
      <c r="C62" s="11">
        <v>1040</v>
      </c>
      <c r="D62" s="11">
        <v>1250</v>
      </c>
    </row>
    <row r="63" spans="1:4" ht="46.5">
      <c r="A63" s="9" t="s">
        <v>247</v>
      </c>
      <c r="B63" s="10" t="s">
        <v>305</v>
      </c>
      <c r="C63" s="9">
        <v>520</v>
      </c>
      <c r="D63" s="9">
        <v>625</v>
      </c>
    </row>
    <row r="64" spans="1:4" ht="30.75">
      <c r="A64" s="9" t="s">
        <v>248</v>
      </c>
      <c r="B64" s="10" t="s">
        <v>306</v>
      </c>
      <c r="C64" s="9">
        <v>200</v>
      </c>
      <c r="D64" s="9">
        <v>240</v>
      </c>
    </row>
    <row r="65" spans="1:4" ht="15.75">
      <c r="A65" s="9" t="s">
        <v>249</v>
      </c>
      <c r="B65" s="10" t="s">
        <v>250</v>
      </c>
      <c r="C65" s="9">
        <v>150</v>
      </c>
      <c r="D65" s="9">
        <v>180</v>
      </c>
    </row>
    <row r="66" spans="1:4" ht="30">
      <c r="A66" s="9" t="s">
        <v>251</v>
      </c>
      <c r="B66" s="10" t="s">
        <v>252</v>
      </c>
      <c r="C66" s="9">
        <v>100</v>
      </c>
      <c r="D66" s="9">
        <v>120</v>
      </c>
    </row>
    <row r="67" spans="1:4" ht="31.5">
      <c r="A67" s="9" t="s">
        <v>253</v>
      </c>
      <c r="B67" s="9" t="s">
        <v>307</v>
      </c>
      <c r="C67" s="11">
        <v>4500</v>
      </c>
      <c r="D67" s="11">
        <v>5400</v>
      </c>
    </row>
    <row r="68" spans="1:4" ht="31.5">
      <c r="A68" s="9" t="s">
        <v>254</v>
      </c>
      <c r="B68" s="9" t="s">
        <v>308</v>
      </c>
      <c r="C68" s="11">
        <v>4050</v>
      </c>
      <c r="D68" s="11">
        <v>4860</v>
      </c>
    </row>
    <row r="69" spans="1:4" ht="31.5">
      <c r="A69" s="9" t="s">
        <v>54</v>
      </c>
      <c r="B69" s="9" t="s">
        <v>309</v>
      </c>
      <c r="C69" s="11">
        <v>4500</v>
      </c>
      <c r="D69" s="11">
        <v>5400</v>
      </c>
    </row>
    <row r="70" spans="1:4" ht="31.5">
      <c r="A70" s="9" t="s">
        <v>255</v>
      </c>
      <c r="B70" s="9" t="s">
        <v>310</v>
      </c>
      <c r="C70" s="11">
        <v>4050</v>
      </c>
      <c r="D70" s="11">
        <v>4860</v>
      </c>
    </row>
    <row r="71" spans="1:4" ht="78.75">
      <c r="A71" s="9" t="s">
        <v>256</v>
      </c>
      <c r="B71" s="10" t="s">
        <v>311</v>
      </c>
      <c r="C71" s="11">
        <v>6000</v>
      </c>
      <c r="D71" s="11">
        <v>7200</v>
      </c>
    </row>
    <row r="72" spans="1:4" ht="78.75">
      <c r="A72" s="9" t="s">
        <v>257</v>
      </c>
      <c r="B72" s="10" t="s">
        <v>312</v>
      </c>
      <c r="C72" s="11">
        <v>4000</v>
      </c>
      <c r="D72" s="11">
        <v>4800</v>
      </c>
    </row>
    <row r="73" spans="1:4" ht="15.75">
      <c r="A73" s="9" t="s">
        <v>258</v>
      </c>
      <c r="B73" s="10" t="s">
        <v>259</v>
      </c>
      <c r="C73" s="11">
        <v>4000</v>
      </c>
      <c r="D73" s="11">
        <v>4800</v>
      </c>
    </row>
    <row r="74" spans="1:4" ht="30.75">
      <c r="A74" s="9" t="s">
        <v>260</v>
      </c>
      <c r="B74" s="10" t="s">
        <v>313</v>
      </c>
      <c r="C74" s="11">
        <v>9000</v>
      </c>
      <c r="D74" s="11">
        <v>10800</v>
      </c>
    </row>
    <row r="75" spans="1:4" ht="30.75">
      <c r="A75" s="9" t="s">
        <v>261</v>
      </c>
      <c r="B75" s="10" t="s">
        <v>314</v>
      </c>
      <c r="C75" s="11">
        <v>4500</v>
      </c>
      <c r="D75" s="11">
        <v>5400</v>
      </c>
    </row>
    <row r="76" spans="1:4" ht="46.5">
      <c r="A76" s="9" t="s">
        <v>262</v>
      </c>
      <c r="B76" s="10" t="s">
        <v>315</v>
      </c>
      <c r="C76" s="11">
        <v>9000</v>
      </c>
      <c r="D76" s="11">
        <v>10800</v>
      </c>
    </row>
    <row r="77" spans="1:4" ht="63">
      <c r="A77" s="9" t="s">
        <v>263</v>
      </c>
      <c r="B77" s="10" t="s">
        <v>316</v>
      </c>
      <c r="C77" s="11">
        <v>2000</v>
      </c>
      <c r="D77" s="11">
        <v>2400</v>
      </c>
    </row>
    <row r="78" spans="1:4" ht="30.75">
      <c r="A78" s="9" t="s">
        <v>264</v>
      </c>
      <c r="B78" s="10" t="s">
        <v>317</v>
      </c>
      <c r="C78" s="11">
        <v>1300</v>
      </c>
      <c r="D78" s="11">
        <v>1300</v>
      </c>
    </row>
    <row r="79" spans="1:4" ht="46.5">
      <c r="A79" s="9" t="s">
        <v>265</v>
      </c>
      <c r="B79" s="10" t="s">
        <v>318</v>
      </c>
      <c r="C79" s="11">
        <v>6000</v>
      </c>
      <c r="D79" s="11">
        <v>7200</v>
      </c>
    </row>
    <row r="80" spans="1:4" ht="46.5">
      <c r="A80" s="9" t="s">
        <v>155</v>
      </c>
      <c r="B80" s="10" t="s">
        <v>266</v>
      </c>
      <c r="C80" s="10" t="s">
        <v>319</v>
      </c>
      <c r="D80" s="10" t="s">
        <v>320</v>
      </c>
    </row>
    <row r="81" spans="1:4" ht="31.5">
      <c r="A81" s="9" t="s">
        <v>267</v>
      </c>
      <c r="B81" s="10" t="s">
        <v>321</v>
      </c>
      <c r="C81" s="11">
        <v>2310</v>
      </c>
      <c r="D81" s="11">
        <v>2775</v>
      </c>
    </row>
    <row r="82" spans="1:4" ht="30.75">
      <c r="A82" s="9" t="s">
        <v>268</v>
      </c>
      <c r="B82" s="10" t="s">
        <v>322</v>
      </c>
      <c r="C82" s="11">
        <v>1155</v>
      </c>
      <c r="D82" s="11">
        <v>1390</v>
      </c>
    </row>
    <row r="83" spans="1:4" ht="46.5">
      <c r="A83" s="9" t="s">
        <v>269</v>
      </c>
      <c r="B83" s="10" t="s">
        <v>323</v>
      </c>
      <c r="C83" s="11">
        <v>1250</v>
      </c>
      <c r="D83" s="11">
        <v>1500</v>
      </c>
    </row>
    <row r="84" spans="1:4" ht="48">
      <c r="A84" s="9" t="s">
        <v>270</v>
      </c>
      <c r="B84" s="10" t="s">
        <v>324</v>
      </c>
      <c r="C84" s="9">
        <v>625</v>
      </c>
      <c r="D84" s="9">
        <v>750</v>
      </c>
    </row>
    <row r="85" spans="1:4" ht="30.75">
      <c r="A85" s="9" t="s">
        <v>271</v>
      </c>
      <c r="B85" s="10" t="s">
        <v>325</v>
      </c>
      <c r="C85" s="11">
        <v>2310</v>
      </c>
      <c r="D85" s="11">
        <v>2775</v>
      </c>
    </row>
    <row r="86" spans="1:4" ht="45.75">
      <c r="A86" s="9" t="s">
        <v>272</v>
      </c>
      <c r="B86" s="10" t="s">
        <v>326</v>
      </c>
      <c r="C86" s="11">
        <v>2000</v>
      </c>
      <c r="D86" s="11">
        <v>2400</v>
      </c>
    </row>
    <row r="87" spans="1:4" ht="30">
      <c r="A87" s="9" t="s">
        <v>273</v>
      </c>
      <c r="B87" s="10" t="s">
        <v>274</v>
      </c>
      <c r="C87" s="9">
        <v>170</v>
      </c>
      <c r="D87" s="9">
        <v>205</v>
      </c>
    </row>
  </sheetData>
  <sheetProtection/>
  <printOptions/>
  <pageMargins left="0.75" right="0.75" top="1" bottom="1" header="0.3" footer="0.3"/>
  <pageSetup orientation="portrait" paperSize="3"/>
</worksheet>
</file>

<file path=xl/worksheets/sheet5.xml><?xml version="1.0" encoding="utf-8"?>
<worksheet xmlns="http://schemas.openxmlformats.org/spreadsheetml/2006/main" xmlns:r="http://schemas.openxmlformats.org/officeDocument/2006/relationships">
  <dimension ref="A1:R29"/>
  <sheetViews>
    <sheetView zoomScalePageLayoutView="0" workbookViewId="0" topLeftCell="A1">
      <selection activeCell="K24" sqref="K24"/>
    </sheetView>
  </sheetViews>
  <sheetFormatPr defaultColWidth="11.00390625" defaultRowHeight="15.75"/>
  <sheetData>
    <row r="1" spans="1:18" ht="15">
      <c r="A1" t="s">
        <v>579</v>
      </c>
      <c r="B1" t="s">
        <v>580</v>
      </c>
      <c r="C1" t="s">
        <v>581</v>
      </c>
      <c r="D1" t="s">
        <v>582</v>
      </c>
      <c r="E1" t="s">
        <v>583</v>
      </c>
      <c r="F1" t="s">
        <v>584</v>
      </c>
      <c r="G1" t="s">
        <v>585</v>
      </c>
      <c r="H1" t="s">
        <v>586</v>
      </c>
      <c r="I1" t="s">
        <v>587</v>
      </c>
      <c r="J1" t="s">
        <v>588</v>
      </c>
      <c r="K1" t="s">
        <v>589</v>
      </c>
      <c r="L1" t="s">
        <v>590</v>
      </c>
      <c r="M1" t="s">
        <v>591</v>
      </c>
      <c r="N1" t="s">
        <v>592</v>
      </c>
      <c r="O1" t="s">
        <v>593</v>
      </c>
      <c r="P1" t="s">
        <v>594</v>
      </c>
      <c r="Q1" t="s">
        <v>595</v>
      </c>
      <c r="R1" t="s">
        <v>596</v>
      </c>
    </row>
    <row r="2" spans="1:12" ht="15">
      <c r="A2" t="s">
        <v>492</v>
      </c>
      <c r="B2">
        <v>1080102</v>
      </c>
      <c r="C2" t="s">
        <v>7</v>
      </c>
      <c r="D2">
        <v>1</v>
      </c>
      <c r="E2">
        <v>1</v>
      </c>
      <c r="F2">
        <v>195</v>
      </c>
      <c r="G2" t="s">
        <v>20</v>
      </c>
      <c r="H2">
        <v>7</v>
      </c>
      <c r="I2">
        <v>40</v>
      </c>
      <c r="J2">
        <v>8</v>
      </c>
      <c r="K2">
        <v>10</v>
      </c>
    </row>
    <row r="3" spans="1:12" ht="15">
      <c r="A3" t="s">
        <v>494</v>
      </c>
      <c r="B3">
        <v>1080101</v>
      </c>
      <c r="C3" t="s">
        <v>84</v>
      </c>
      <c r="D3">
        <v>1</v>
      </c>
      <c r="E3">
        <v>1</v>
      </c>
      <c r="F3">
        <v>195</v>
      </c>
      <c r="G3" t="s">
        <v>25</v>
      </c>
      <c r="H3">
        <v>9</v>
      </c>
      <c r="I3">
        <v>45</v>
      </c>
      <c r="J3">
        <v>10</v>
      </c>
      <c r="K3">
        <v>15</v>
      </c>
    </row>
    <row r="4" spans="1:12" ht="15">
      <c r="A4" t="s">
        <v>495</v>
      </c>
      <c r="B4">
        <v>1080101</v>
      </c>
      <c r="C4" t="s">
        <v>333</v>
      </c>
      <c r="D4">
        <v>1</v>
      </c>
      <c r="E4">
        <v>1</v>
      </c>
      <c r="F4">
        <v>310</v>
      </c>
      <c r="G4" t="s">
        <v>26</v>
      </c>
      <c r="H4">
        <v>10</v>
      </c>
      <c r="I4">
        <v>30</v>
      </c>
      <c r="J4">
        <v>11</v>
      </c>
      <c r="K4">
        <v>0</v>
      </c>
    </row>
    <row r="5" spans="1:12" ht="15">
      <c r="A5" t="s">
        <v>496</v>
      </c>
      <c r="B5">
        <v>1080101</v>
      </c>
      <c r="C5" t="s">
        <v>98</v>
      </c>
      <c r="D5">
        <v>1</v>
      </c>
      <c r="E5">
        <v>1</v>
      </c>
      <c r="F5">
        <v>325</v>
      </c>
      <c r="G5" t="s">
        <v>27</v>
      </c>
      <c r="H5">
        <v>11</v>
      </c>
      <c r="I5">
        <v>40</v>
      </c>
      <c r="J5">
        <v>12</v>
      </c>
      <c r="K5">
        <v>10</v>
      </c>
    </row>
    <row r="6" spans="1:12" ht="15">
      <c r="A6" t="s">
        <v>497</v>
      </c>
      <c r="B6">
        <v>1080101</v>
      </c>
      <c r="C6" t="s">
        <v>84</v>
      </c>
      <c r="D6">
        <v>1</v>
      </c>
      <c r="E6">
        <v>1</v>
      </c>
      <c r="F6">
        <v>195</v>
      </c>
      <c r="G6" t="s">
        <v>28</v>
      </c>
      <c r="H6">
        <v>11</v>
      </c>
      <c r="I6">
        <v>10</v>
      </c>
      <c r="J6">
        <v>11</v>
      </c>
      <c r="K6">
        <v>40</v>
      </c>
    </row>
    <row r="7" spans="1:12" ht="15">
      <c r="A7" t="s">
        <v>498</v>
      </c>
      <c r="B7">
        <v>1080101</v>
      </c>
      <c r="C7" t="s">
        <v>98</v>
      </c>
      <c r="D7">
        <v>1</v>
      </c>
      <c r="E7">
        <v>1</v>
      </c>
      <c r="F7">
        <v>325</v>
      </c>
      <c r="G7" t="s">
        <v>29</v>
      </c>
      <c r="H7">
        <v>12</v>
      </c>
      <c r="I7">
        <v>25</v>
      </c>
      <c r="J7">
        <v>12</v>
      </c>
      <c r="K7">
        <v>50</v>
      </c>
    </row>
    <row r="8" spans="1:12" ht="15">
      <c r="A8" t="s">
        <v>499</v>
      </c>
      <c r="B8">
        <v>1080102</v>
      </c>
      <c r="C8" t="s">
        <v>333</v>
      </c>
      <c r="D8">
        <v>1</v>
      </c>
      <c r="E8">
        <v>1</v>
      </c>
      <c r="F8">
        <v>310</v>
      </c>
      <c r="G8" t="s">
        <v>41</v>
      </c>
      <c r="H8">
        <v>11</v>
      </c>
      <c r="I8">
        <v>0</v>
      </c>
      <c r="J8">
        <v>11</v>
      </c>
      <c r="K8">
        <v>30</v>
      </c>
    </row>
    <row r="9" spans="1:12" ht="15">
      <c r="A9" t="s">
        <v>500</v>
      </c>
      <c r="B9">
        <v>1080102</v>
      </c>
      <c r="C9" t="s">
        <v>90</v>
      </c>
      <c r="D9">
        <v>1</v>
      </c>
      <c r="E9">
        <v>1</v>
      </c>
      <c r="F9">
        <v>175</v>
      </c>
      <c r="G9" t="s">
        <v>42</v>
      </c>
      <c r="H9">
        <v>11</v>
      </c>
      <c r="I9">
        <v>30</v>
      </c>
      <c r="J9">
        <v>12</v>
      </c>
      <c r="K9">
        <v>0</v>
      </c>
    </row>
    <row r="10" spans="1:12" ht="15">
      <c r="A10" t="s">
        <v>501</v>
      </c>
      <c r="B10">
        <v>1080102</v>
      </c>
      <c r="C10" t="s">
        <v>84</v>
      </c>
      <c r="D10">
        <v>1</v>
      </c>
      <c r="E10">
        <v>1</v>
      </c>
      <c r="F10">
        <v>195</v>
      </c>
      <c r="G10" t="s">
        <v>43</v>
      </c>
      <c r="H10">
        <v>10</v>
      </c>
      <c r="I10">
        <v>0</v>
      </c>
      <c r="J10">
        <v>10</v>
      </c>
      <c r="K10">
        <v>30</v>
      </c>
    </row>
    <row r="11" spans="1:12" ht="15">
      <c r="A11" t="s">
        <v>502</v>
      </c>
      <c r="B11">
        <v>1080102</v>
      </c>
      <c r="C11" t="s">
        <v>7</v>
      </c>
      <c r="D11">
        <v>1</v>
      </c>
      <c r="E11">
        <v>1</v>
      </c>
      <c r="F11">
        <v>195</v>
      </c>
      <c r="G11" t="s">
        <v>44</v>
      </c>
      <c r="H11">
        <v>10</v>
      </c>
      <c r="I11">
        <v>30</v>
      </c>
      <c r="J11">
        <v>11</v>
      </c>
      <c r="K11">
        <v>0</v>
      </c>
    </row>
    <row r="12" spans="1:12" ht="15">
      <c r="A12" t="s">
        <v>503</v>
      </c>
      <c r="B12">
        <v>1080102</v>
      </c>
      <c r="C12" t="s">
        <v>7</v>
      </c>
      <c r="D12">
        <v>1</v>
      </c>
      <c r="E12">
        <v>1</v>
      </c>
      <c r="F12">
        <v>195</v>
      </c>
      <c r="G12" t="s">
        <v>45</v>
      </c>
      <c r="H12">
        <v>8</v>
      </c>
      <c r="I12">
        <v>30</v>
      </c>
      <c r="J12">
        <v>9</v>
      </c>
      <c r="K12">
        <v>0</v>
      </c>
    </row>
    <row r="13" spans="1:12" ht="15">
      <c r="A13" t="s">
        <v>504</v>
      </c>
      <c r="B13">
        <v>1080102</v>
      </c>
      <c r="C13" t="s">
        <v>84</v>
      </c>
      <c r="D13">
        <v>1</v>
      </c>
      <c r="E13">
        <v>1</v>
      </c>
      <c r="F13">
        <v>195</v>
      </c>
      <c r="G13" t="s">
        <v>44</v>
      </c>
      <c r="H13">
        <v>6</v>
      </c>
      <c r="I13">
        <v>51</v>
      </c>
      <c r="J13">
        <v>7</v>
      </c>
      <c r="K13">
        <v>25</v>
      </c>
    </row>
    <row r="14" spans="1:12" ht="15">
      <c r="A14" t="s">
        <v>505</v>
      </c>
      <c r="B14">
        <v>1080102</v>
      </c>
      <c r="C14" t="s">
        <v>186</v>
      </c>
      <c r="D14">
        <v>1</v>
      </c>
      <c r="E14">
        <v>1</v>
      </c>
      <c r="F14">
        <v>195</v>
      </c>
      <c r="G14" t="s">
        <v>45</v>
      </c>
      <c r="H14">
        <v>7</v>
      </c>
      <c r="I14">
        <v>25</v>
      </c>
      <c r="J14">
        <v>8</v>
      </c>
      <c r="K14">
        <v>25</v>
      </c>
    </row>
    <row r="15" spans="1:12" ht="15">
      <c r="A15" t="s">
        <v>506</v>
      </c>
      <c r="B15">
        <v>1080102</v>
      </c>
      <c r="C15" t="s">
        <v>84</v>
      </c>
      <c r="D15">
        <v>1</v>
      </c>
      <c r="E15">
        <v>1</v>
      </c>
      <c r="F15">
        <v>195</v>
      </c>
      <c r="G15" t="s">
        <v>44</v>
      </c>
      <c r="H15">
        <v>7</v>
      </c>
      <c r="I15">
        <v>25</v>
      </c>
      <c r="J15">
        <v>7</v>
      </c>
      <c r="K15">
        <v>55</v>
      </c>
    </row>
    <row r="16" spans="1:12" ht="15">
      <c r="A16" t="s">
        <v>507</v>
      </c>
      <c r="B16">
        <v>1080102</v>
      </c>
      <c r="C16" t="s">
        <v>7</v>
      </c>
      <c r="D16">
        <v>1</v>
      </c>
      <c r="E16">
        <v>4</v>
      </c>
      <c r="F16">
        <v>195</v>
      </c>
      <c r="G16" t="s">
        <v>45</v>
      </c>
      <c r="H16">
        <v>8</v>
      </c>
      <c r="I16">
        <v>5</v>
      </c>
      <c r="J16">
        <v>10</v>
      </c>
      <c r="K16">
        <v>5</v>
      </c>
    </row>
    <row r="17" spans="1:12" ht="15">
      <c r="A17" t="s">
        <v>508</v>
      </c>
      <c r="B17">
        <v>1080102</v>
      </c>
      <c r="C17" t="s">
        <v>333</v>
      </c>
      <c r="D17">
        <v>1</v>
      </c>
      <c r="E17">
        <v>1</v>
      </c>
      <c r="F17">
        <v>310</v>
      </c>
      <c r="G17" t="s">
        <v>44</v>
      </c>
      <c r="H17">
        <v>10</v>
      </c>
      <c r="I17">
        <v>45</v>
      </c>
      <c r="J17">
        <v>11</v>
      </c>
      <c r="K17">
        <v>10</v>
      </c>
    </row>
    <row r="18" spans="1:12" ht="15">
      <c r="A18" t="s">
        <v>509</v>
      </c>
      <c r="B18">
        <v>1080102</v>
      </c>
      <c r="C18" t="s">
        <v>98</v>
      </c>
      <c r="D18">
        <v>1</v>
      </c>
      <c r="E18">
        <v>1</v>
      </c>
      <c r="F18">
        <v>325</v>
      </c>
      <c r="G18" t="s">
        <v>45</v>
      </c>
      <c r="H18">
        <v>12</v>
      </c>
      <c r="I18">
        <v>25</v>
      </c>
      <c r="J18">
        <v>12</v>
      </c>
      <c r="K18">
        <v>50</v>
      </c>
    </row>
    <row r="19" spans="1:12" ht="15">
      <c r="A19" t="s">
        <v>510</v>
      </c>
      <c r="B19">
        <v>1080102</v>
      </c>
      <c r="C19" t="s">
        <v>98</v>
      </c>
      <c r="D19">
        <v>1</v>
      </c>
      <c r="E19">
        <v>1</v>
      </c>
      <c r="F19">
        <v>325</v>
      </c>
      <c r="G19" t="s">
        <v>44</v>
      </c>
      <c r="H19">
        <v>15</v>
      </c>
      <c r="I19">
        <v>15</v>
      </c>
      <c r="J19">
        <v>15</v>
      </c>
      <c r="K19">
        <v>40</v>
      </c>
    </row>
    <row r="20" spans="1:12" ht="15">
      <c r="A20" t="s">
        <v>511</v>
      </c>
      <c r="B20">
        <v>1080102</v>
      </c>
      <c r="C20" t="s">
        <v>90</v>
      </c>
      <c r="D20">
        <v>1</v>
      </c>
      <c r="E20">
        <v>2</v>
      </c>
      <c r="F20">
        <v>175</v>
      </c>
      <c r="G20" t="s">
        <v>45</v>
      </c>
      <c r="H20">
        <v>8</v>
      </c>
      <c r="I20">
        <v>15</v>
      </c>
      <c r="J20">
        <v>9</v>
      </c>
      <c r="K20">
        <v>15</v>
      </c>
    </row>
    <row r="21" spans="1:12" ht="15">
      <c r="A21" t="s">
        <v>512</v>
      </c>
      <c r="B21">
        <v>1080102</v>
      </c>
      <c r="C21" t="s">
        <v>333</v>
      </c>
      <c r="D21">
        <v>1</v>
      </c>
      <c r="E21">
        <v>1</v>
      </c>
      <c r="F21">
        <v>310</v>
      </c>
      <c r="G21" t="s">
        <v>44</v>
      </c>
      <c r="H21">
        <v>10</v>
      </c>
      <c r="I21">
        <v>55</v>
      </c>
      <c r="J21">
        <v>11</v>
      </c>
      <c r="K21">
        <v>25</v>
      </c>
    </row>
    <row r="22" spans="1:12" ht="15">
      <c r="A22" t="s">
        <v>513</v>
      </c>
      <c r="B22">
        <v>1080102</v>
      </c>
      <c r="C22" t="s">
        <v>7</v>
      </c>
      <c r="D22">
        <v>1</v>
      </c>
      <c r="E22">
        <v>2</v>
      </c>
      <c r="F22">
        <v>195</v>
      </c>
      <c r="G22" t="s">
        <v>44</v>
      </c>
      <c r="H22">
        <v>9</v>
      </c>
      <c r="I22">
        <v>55</v>
      </c>
      <c r="J22">
        <v>10</v>
      </c>
      <c r="K22">
        <v>55</v>
      </c>
    </row>
    <row r="23" spans="1:11" ht="15">
      <c r="A23" t="s">
        <v>514</v>
      </c>
      <c r="B23">
        <v>1080102</v>
      </c>
      <c r="C23" t="s">
        <v>7</v>
      </c>
      <c r="D23">
        <v>1</v>
      </c>
      <c r="E23">
        <v>2</v>
      </c>
      <c r="F23">
        <v>195</v>
      </c>
      <c r="G23" t="s">
        <v>45</v>
      </c>
      <c r="H23">
        <v>13</v>
      </c>
      <c r="I23">
        <v>0</v>
      </c>
      <c r="J23">
        <v>14</v>
      </c>
      <c r="K23">
        <v>0</v>
      </c>
    </row>
    <row r="24" spans="1:11" ht="15">
      <c r="A24" t="s">
        <v>515</v>
      </c>
      <c r="B24">
        <v>1080102</v>
      </c>
      <c r="C24" t="s">
        <v>7</v>
      </c>
      <c r="D24">
        <v>1</v>
      </c>
      <c r="E24">
        <v>2</v>
      </c>
      <c r="F24">
        <v>195</v>
      </c>
      <c r="G24" t="s">
        <v>44</v>
      </c>
      <c r="H24">
        <v>9</v>
      </c>
      <c r="I24">
        <v>55</v>
      </c>
      <c r="J24">
        <v>10</v>
      </c>
      <c r="K24">
        <v>55</v>
      </c>
    </row>
    <row r="25" spans="1:11" ht="15">
      <c r="A25" t="s">
        <v>516</v>
      </c>
      <c r="B25">
        <v>1080102</v>
      </c>
      <c r="C25" t="s">
        <v>84</v>
      </c>
      <c r="D25">
        <v>1</v>
      </c>
      <c r="E25">
        <v>1</v>
      </c>
      <c r="F25">
        <v>195</v>
      </c>
      <c r="G25" t="s">
        <v>45</v>
      </c>
      <c r="H25">
        <v>14</v>
      </c>
      <c r="I25">
        <v>40</v>
      </c>
      <c r="J25">
        <v>15</v>
      </c>
      <c r="K25">
        <v>15</v>
      </c>
    </row>
    <row r="26" spans="1:11" ht="15">
      <c r="A26" t="s">
        <v>517</v>
      </c>
      <c r="B26">
        <v>1080102</v>
      </c>
      <c r="C26" t="s">
        <v>7</v>
      </c>
      <c r="D26">
        <v>1</v>
      </c>
      <c r="E26">
        <v>1</v>
      </c>
      <c r="F26">
        <v>195</v>
      </c>
      <c r="G26" t="s">
        <v>44</v>
      </c>
      <c r="H26">
        <v>16</v>
      </c>
      <c r="I26">
        <v>10</v>
      </c>
      <c r="J26">
        <v>16</v>
      </c>
      <c r="K26">
        <v>40</v>
      </c>
    </row>
    <row r="27" spans="1:11" ht="15">
      <c r="A27" t="s">
        <v>518</v>
      </c>
      <c r="B27">
        <v>1080102</v>
      </c>
      <c r="C27" t="s">
        <v>7</v>
      </c>
      <c r="D27">
        <v>1</v>
      </c>
      <c r="E27">
        <v>1</v>
      </c>
      <c r="F27">
        <v>195</v>
      </c>
      <c r="G27" t="s">
        <v>45</v>
      </c>
      <c r="H27">
        <v>15</v>
      </c>
      <c r="I27">
        <v>40</v>
      </c>
      <c r="J27">
        <v>16</v>
      </c>
      <c r="K27">
        <v>10</v>
      </c>
    </row>
    <row r="28" spans="1:12" ht="15">
      <c r="A28" t="s">
        <v>519</v>
      </c>
      <c r="B28">
        <v>1080102</v>
      </c>
      <c r="C28" t="s">
        <v>333</v>
      </c>
      <c r="D28">
        <v>1</v>
      </c>
      <c r="E28">
        <v>1</v>
      </c>
      <c r="F28">
        <v>310</v>
      </c>
      <c r="G28" t="s">
        <v>44</v>
      </c>
      <c r="H28">
        <v>11</v>
      </c>
      <c r="I28">
        <v>10</v>
      </c>
      <c r="J28">
        <v>12</v>
      </c>
      <c r="K28">
        <v>15</v>
      </c>
    </row>
    <row r="29" spans="1:12" ht="15">
      <c r="A29" t="s">
        <v>520</v>
      </c>
      <c r="B29">
        <v>1080103</v>
      </c>
      <c r="C29" t="s">
        <v>333</v>
      </c>
      <c r="D29">
        <v>1</v>
      </c>
      <c r="E29">
        <v>1</v>
      </c>
      <c r="F29">
        <v>310</v>
      </c>
      <c r="G29" t="s">
        <v>45</v>
      </c>
      <c r="H29">
        <v>11</v>
      </c>
      <c r="I29">
        <v>15</v>
      </c>
      <c r="J29">
        <v>12</v>
      </c>
      <c r="K29">
        <v>5</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U29"/>
  <sheetViews>
    <sheetView zoomScale="134" zoomScaleNormal="134" zoomScalePageLayoutView="0" workbookViewId="0" topLeftCell="A1">
      <selection activeCell="A1" sqref="A1:IV65536"/>
    </sheetView>
  </sheetViews>
  <sheetFormatPr defaultColWidth="9.00390625" defaultRowHeight="15.75"/>
  <cols>
    <col min="1" max="1" width="9.00390625" style="13" customWidth="1"/>
    <col min="2" max="2" width="19.875" style="19" customWidth="1"/>
    <col min="3" max="3" width="9.00390625" style="19" customWidth="1"/>
    <col min="4" max="4" width="14.625" style="21" bestFit="1" customWidth="1"/>
    <col min="5" max="5" width="23.625" style="13" customWidth="1"/>
    <col min="6" max="6" width="14.625" style="13" customWidth="1"/>
    <col min="7" max="7" width="10.625" style="13" customWidth="1"/>
    <col min="8" max="8" width="10.125" style="19" customWidth="1"/>
    <col min="9" max="9" width="10.375" style="19" customWidth="1"/>
    <col min="10" max="10" width="18.125" style="19" customWidth="1"/>
    <col min="11" max="11" width="16.875" style="13" customWidth="1"/>
    <col min="12" max="12" width="19.625" style="13" customWidth="1"/>
    <col min="13" max="13" width="16.875" style="13" bestFit="1" customWidth="1"/>
    <col min="14" max="14" width="19.625" style="13" bestFit="1" customWidth="1"/>
    <col min="15" max="15" width="16.875" style="19" bestFit="1" customWidth="1"/>
    <col min="16" max="19" width="18.125" style="1" bestFit="1" customWidth="1"/>
    <col min="20" max="20" width="15.375" style="1" customWidth="1"/>
    <col min="21" max="21" width="15.625" style="1" customWidth="1"/>
    <col min="22" max="16384" width="9.00390625" style="1" customWidth="1"/>
  </cols>
  <sheetData>
    <row r="1" spans="1:21" ht="71.25" customHeight="1">
      <c r="A1" s="13" t="s">
        <v>156</v>
      </c>
      <c r="B1" s="19" t="s">
        <v>157</v>
      </c>
      <c r="C1" s="19" t="s">
        <v>329</v>
      </c>
      <c r="D1" s="20" t="s">
        <v>1</v>
      </c>
      <c r="E1" s="14" t="s">
        <v>0</v>
      </c>
      <c r="F1" s="15" t="s">
        <v>5</v>
      </c>
      <c r="G1" s="15" t="s">
        <v>2</v>
      </c>
      <c r="H1" s="22" t="s">
        <v>8</v>
      </c>
      <c r="I1" s="22" t="s">
        <v>3</v>
      </c>
      <c r="J1" s="22" t="s">
        <v>13</v>
      </c>
      <c r="K1" s="15" t="s">
        <v>10</v>
      </c>
      <c r="L1" s="15" t="s">
        <v>11</v>
      </c>
      <c r="M1" s="15" t="s">
        <v>9</v>
      </c>
      <c r="N1" s="15" t="s">
        <v>12</v>
      </c>
      <c r="O1" s="24" t="s">
        <v>4</v>
      </c>
      <c r="P1" s="2" t="s">
        <v>14</v>
      </c>
      <c r="Q1" s="2" t="s">
        <v>15</v>
      </c>
      <c r="R1" s="2" t="s">
        <v>16</v>
      </c>
      <c r="S1" s="2" t="s">
        <v>17</v>
      </c>
      <c r="T1" s="2" t="s">
        <v>18</v>
      </c>
      <c r="U1" s="2" t="s">
        <v>19</v>
      </c>
    </row>
    <row r="2" spans="1:15" ht="16.5">
      <c r="A2" s="17" t="s">
        <v>417</v>
      </c>
      <c r="B2" s="19" t="str">
        <f>VLOOKUP(A2,'個案總查詢清冊'!$C:$AK,35,0)</f>
        <v>居服員1</v>
      </c>
      <c r="C2" s="19" t="str">
        <f>VLOOKUP(F2,'支付標準'!A:C,2,0)</f>
        <v>家務協助</v>
      </c>
      <c r="D2" s="19" t="str">
        <f>VLOOKUP(A2,'個案總查詢清冊'!$C:$AJ,2,0)</f>
        <v>A123456</v>
      </c>
      <c r="E2" s="13">
        <v>1080102</v>
      </c>
      <c r="F2" s="13" t="s">
        <v>332</v>
      </c>
      <c r="G2" s="13">
        <v>1</v>
      </c>
      <c r="H2" s="23">
        <f>IF(OR(MID(F2,3,2)={"13","15","18","20"}),INT(((M2-K2)*60+N2-L2)/30),IF(MID(F2,3,2)="14",1.5,1))</f>
        <v>1</v>
      </c>
      <c r="I2" s="19">
        <f>VLOOKUP(F2,'支付標準'!A:C,3,0)</f>
        <v>195</v>
      </c>
      <c r="J2" s="19" t="str">
        <f>VLOOKUP(B2,'服務員'!B:C,2,0)</f>
        <v>lssa07</v>
      </c>
      <c r="K2" s="13">
        <v>7</v>
      </c>
      <c r="L2" s="13">
        <v>40</v>
      </c>
      <c r="M2" s="13">
        <v>8</v>
      </c>
      <c r="N2" s="13">
        <v>10</v>
      </c>
      <c r="O2" s="25">
        <f>IF(AND(MID(F2,3,2)="14",(M2-K2)*60+N2-L2&gt;90),INT(((M2-K2)*60+N2-L2-90)/30),"")</f>
      </c>
    </row>
    <row r="3" spans="1:15" ht="16.5">
      <c r="A3" s="17" t="s">
        <v>418</v>
      </c>
      <c r="B3" s="19" t="str">
        <f>VLOOKUP(A3,'個案總查詢清冊'!$C:$AK,35,0)</f>
        <v>居服員2</v>
      </c>
      <c r="C3" s="19" t="str">
        <f>VLOOKUP(F3,'支付標準'!A:C,2,0)</f>
        <v>肢體關節活動</v>
      </c>
      <c r="D3" s="19" t="str">
        <f>VLOOKUP(A3,'個案總查詢清冊'!$C:$AJ,2,0)</f>
        <v>A123457</v>
      </c>
      <c r="E3" s="13">
        <v>1080101</v>
      </c>
      <c r="F3" s="13" t="s">
        <v>328</v>
      </c>
      <c r="G3" s="13">
        <v>1</v>
      </c>
      <c r="H3" s="23">
        <f>IF(OR(MID(F3,3,2)={"13","15","18","20"}),INT(((M3-K3)*60+N3-L3)/30),IF(MID(F3,3,2)="14",1.5,1))</f>
        <v>1</v>
      </c>
      <c r="I3" s="19">
        <f>VLOOKUP(F3,'支付標準'!A:C,3,0)</f>
        <v>195</v>
      </c>
      <c r="J3" s="19" t="str">
        <f>VLOOKUP(B3,'服務員'!B:C,2,0)</f>
        <v>cat</v>
      </c>
      <c r="K3" s="13">
        <v>9</v>
      </c>
      <c r="L3" s="13">
        <v>45</v>
      </c>
      <c r="M3" s="13">
        <v>10</v>
      </c>
      <c r="N3" s="13">
        <v>15</v>
      </c>
      <c r="O3" s="25">
        <f aca="true" t="shared" si="0" ref="O3:O22">IF(AND(MID(F3,3,2)="14",(M3-K3)*60+N3-L3&gt;90),INT(((M3-K3)*60+N3-L3-90)/30),"")</f>
      </c>
    </row>
    <row r="4" spans="1:15" ht="16.5">
      <c r="A4" s="17" t="s">
        <v>419</v>
      </c>
      <c r="B4" s="19" t="str">
        <f>VLOOKUP(A4,'個案總查詢清冊'!$C:$AK,35,0)</f>
        <v>居服員3</v>
      </c>
      <c r="C4" s="19" t="str">
        <f>VLOOKUP(F4,'支付標準'!A:C,2,0)</f>
        <v>餐食照顧</v>
      </c>
      <c r="D4" s="19" t="str">
        <f>VLOOKUP(A4,'個案總查詢清冊'!$C:$AJ,2,0)</f>
        <v>A123458</v>
      </c>
      <c r="E4" s="13">
        <v>1080101</v>
      </c>
      <c r="F4" s="13" t="s">
        <v>333</v>
      </c>
      <c r="G4" s="13">
        <v>1</v>
      </c>
      <c r="H4" s="23">
        <f>IF(OR(MID(F4,3,2)={"13","15","18","20"}),INT(((M4-K4)*60+N4-L4)/30),IF(MID(F4,3,2)="14",1.5,1))</f>
        <v>1</v>
      </c>
      <c r="I4" s="19">
        <f>VLOOKUP(F4,'支付標準'!A:C,3,0)</f>
        <v>310</v>
      </c>
      <c r="J4" s="19" t="str">
        <f>VLOOKUP(B4,'服務員'!B:C,2,0)</f>
        <v>lssa06</v>
      </c>
      <c r="K4" s="13">
        <v>10</v>
      </c>
      <c r="L4" s="13">
        <v>30</v>
      </c>
      <c r="M4" s="13">
        <v>11</v>
      </c>
      <c r="N4" s="13">
        <v>0</v>
      </c>
      <c r="O4" s="25">
        <f t="shared" si="0"/>
      </c>
    </row>
    <row r="5" spans="1:15" ht="16.5">
      <c r="A5" s="17" t="s">
        <v>420</v>
      </c>
      <c r="B5" s="19" t="str">
        <f>VLOOKUP(A5,'個案總查詢清冊'!$C:$AK,35,0)</f>
        <v>居服員4</v>
      </c>
      <c r="C5" s="19" t="str">
        <f>VLOOKUP(F5,'支付標準'!A:C,2,0)</f>
        <v>協助沐浴及洗頭</v>
      </c>
      <c r="D5" s="19" t="str">
        <f>VLOOKUP(A5,'個案總查詢清冊'!$C:$AJ,2,0)</f>
        <v>A123459</v>
      </c>
      <c r="E5" s="13">
        <v>1080101</v>
      </c>
      <c r="F5" s="13" t="s">
        <v>330</v>
      </c>
      <c r="G5" s="13">
        <v>1</v>
      </c>
      <c r="H5" s="23">
        <f>IF(OR(MID(F5,3,2)={"13","15","18","20"}),INT(((M5-K5)*60+N5-L5)/30),IF(MID(F5,3,2)="14",1.5,1))</f>
        <v>1</v>
      </c>
      <c r="I5" s="19">
        <f>VLOOKUP(F5,'支付標準'!A:C,3,0)</f>
        <v>325</v>
      </c>
      <c r="J5" s="19" t="str">
        <f>VLOOKUP(B5,'服務員'!B:C,2,0)</f>
        <v>lssa04</v>
      </c>
      <c r="K5" s="13">
        <v>11</v>
      </c>
      <c r="L5" s="13">
        <v>40</v>
      </c>
      <c r="M5" s="13">
        <v>12</v>
      </c>
      <c r="N5" s="13">
        <v>10</v>
      </c>
      <c r="O5" s="25">
        <f t="shared" si="0"/>
      </c>
    </row>
    <row r="6" spans="1:15" ht="15">
      <c r="A6" s="17" t="s">
        <v>421</v>
      </c>
      <c r="B6" s="19" t="str">
        <f>VLOOKUP(A6,'個案總查詢清冊'!$C:$AK,35,0)</f>
        <v>居服員5</v>
      </c>
      <c r="C6" s="19" t="str">
        <f>VLOOKUP(F6,'支付標準'!A:C,2,0)</f>
        <v>肢體關節活動</v>
      </c>
      <c r="D6" s="19" t="str">
        <f>VLOOKUP(A6,'個案總查詢清冊'!$C:$AJ,2,0)</f>
        <v>A123460</v>
      </c>
      <c r="E6" s="13">
        <v>1080101</v>
      </c>
      <c r="F6" s="13" t="s">
        <v>328</v>
      </c>
      <c r="G6" s="13">
        <v>1</v>
      </c>
      <c r="H6" s="23">
        <f>IF(OR(MID(F6,3,2)={"13","15","18","20"}),INT(((M6-K6)*60+N6-L6)/30),IF(MID(F6,3,2)="14",1.5,1))</f>
        <v>1</v>
      </c>
      <c r="I6" s="19">
        <f>VLOOKUP(F6,'支付標準'!A:C,3,0)</f>
        <v>195</v>
      </c>
      <c r="J6" s="19" t="str">
        <f>VLOOKUP(B6,'服務員'!B:C,2,0)</f>
        <v>lssa05</v>
      </c>
      <c r="K6" s="13">
        <v>11</v>
      </c>
      <c r="L6" s="13">
        <v>10</v>
      </c>
      <c r="M6" s="13">
        <v>11</v>
      </c>
      <c r="N6" s="13">
        <v>40</v>
      </c>
      <c r="O6" s="25">
        <f t="shared" si="0"/>
      </c>
    </row>
    <row r="7" spans="1:15" ht="15">
      <c r="A7" s="17" t="s">
        <v>422</v>
      </c>
      <c r="B7" s="19" t="str">
        <f>VLOOKUP(A7,'個案總查詢清冊'!$C:$AK,35,0)</f>
        <v>居服員6</v>
      </c>
      <c r="C7" s="19" t="str">
        <f>VLOOKUP(F7,'支付標準'!A:C,2,0)</f>
        <v>協助沐浴及洗頭</v>
      </c>
      <c r="D7" s="19" t="str">
        <f>VLOOKUP(A7,'個案總查詢清冊'!$C:$AJ,2,0)</f>
        <v>A123461</v>
      </c>
      <c r="E7" s="13">
        <v>1080101</v>
      </c>
      <c r="F7" s="13" t="s">
        <v>330</v>
      </c>
      <c r="G7" s="13">
        <v>1</v>
      </c>
      <c r="H7" s="23">
        <f>IF(OR(MID(F7,3,2)={"13","15","18","20"}),INT(((M7-K7)*60+N7-L7)/30),IF(MID(F7,3,2)="14",1.5,1))</f>
        <v>1</v>
      </c>
      <c r="I7" s="19">
        <f>VLOOKUP(F7,'支付標準'!A:C,3,0)</f>
        <v>325</v>
      </c>
      <c r="J7" s="19" t="str">
        <f>VLOOKUP(B7,'服務員'!B:C,2,0)</f>
        <v>lisalove</v>
      </c>
      <c r="K7" s="13">
        <v>12</v>
      </c>
      <c r="L7" s="13">
        <v>25</v>
      </c>
      <c r="M7" s="13">
        <v>12</v>
      </c>
      <c r="N7" s="13">
        <v>50</v>
      </c>
      <c r="O7" s="25">
        <f t="shared" si="0"/>
      </c>
    </row>
    <row r="8" spans="1:15" ht="15">
      <c r="A8" s="17" t="s">
        <v>423</v>
      </c>
      <c r="B8" s="19" t="str">
        <f>VLOOKUP(A8,'個案總查詢清冊'!$C:$AK,35,0)</f>
        <v>居服員7</v>
      </c>
      <c r="C8" s="19" t="str">
        <f>VLOOKUP(F8,'支付標準'!A:C,2,0)</f>
        <v>餐食照顧</v>
      </c>
      <c r="D8" s="19" t="str">
        <f>VLOOKUP(A8,'個案總查詢清冊'!$C:$AJ,2,0)</f>
        <v>A123462</v>
      </c>
      <c r="E8" s="13">
        <v>1080102</v>
      </c>
      <c r="F8" s="13" t="s">
        <v>333</v>
      </c>
      <c r="G8" s="13">
        <v>1</v>
      </c>
      <c r="H8" s="23">
        <f>IF(OR(MID(F8,3,2)={"13","15","18","20"}),INT(((M8-K8)*60+N8-L8)/30),IF(MID(F8,3,2)="14",1.5,1))</f>
        <v>1</v>
      </c>
      <c r="I8" s="19">
        <f>VLOOKUP(F8,'支付標準'!A:C,3,0)</f>
        <v>310</v>
      </c>
      <c r="J8" s="19" t="str">
        <f>VLOOKUP(B8,'服務員'!B:C,2,0)</f>
        <v>yafen</v>
      </c>
      <c r="K8" s="13">
        <v>11</v>
      </c>
      <c r="L8" s="13">
        <v>0</v>
      </c>
      <c r="M8" s="13">
        <v>11</v>
      </c>
      <c r="N8" s="13">
        <v>30</v>
      </c>
      <c r="O8" s="25">
        <f t="shared" si="0"/>
      </c>
    </row>
    <row r="9" spans="1:15" ht="15">
      <c r="A9" s="17" t="s">
        <v>424</v>
      </c>
      <c r="B9" s="19" t="str">
        <f>VLOOKUP(A9,'個案總查詢清冊'!$C:$AK,35,0)</f>
        <v>居服員8</v>
      </c>
      <c r="C9" s="19" t="str">
        <f>VLOOKUP(F9,'支付標準'!A:C,2,0)</f>
        <v>陪伴服務</v>
      </c>
      <c r="D9" s="19" t="str">
        <f>VLOOKUP(A9,'個案總查詢清冊'!$C:$AJ,2,0)</f>
        <v>A123463</v>
      </c>
      <c r="E9" s="13">
        <v>1080102</v>
      </c>
      <c r="F9" s="13" t="s">
        <v>331</v>
      </c>
      <c r="G9" s="13">
        <v>1</v>
      </c>
      <c r="H9" s="23">
        <f>IF(OR(MID(F9,3,2)={"13","15","18","20"}),INT(((M9-K9)*60+N9-L9)/30),IF(MID(F9,3,2)="14",1.5,1))</f>
        <v>1</v>
      </c>
      <c r="I9" s="19">
        <f>VLOOKUP(F9,'支付標準'!A:C,3,0)</f>
        <v>175</v>
      </c>
      <c r="J9" s="19" t="str">
        <f>VLOOKUP(B9,'服務員'!B:C,2,0)</f>
        <v>weichen</v>
      </c>
      <c r="K9" s="13">
        <v>11</v>
      </c>
      <c r="L9" s="13">
        <v>30</v>
      </c>
      <c r="M9" s="13">
        <v>12</v>
      </c>
      <c r="N9" s="13">
        <v>0</v>
      </c>
      <c r="O9" s="25">
        <f t="shared" si="0"/>
      </c>
    </row>
    <row r="10" spans="1:15" ht="15">
      <c r="A10" s="17" t="s">
        <v>425</v>
      </c>
      <c r="B10" s="19" t="str">
        <f>VLOOKUP(A10,'個案總查詢清冊'!$C:$AK,35,0)</f>
        <v>居服員9</v>
      </c>
      <c r="C10" s="19" t="str">
        <f>VLOOKUP(F10,'支付標準'!A:C,2,0)</f>
        <v>肢體關節活動</v>
      </c>
      <c r="D10" s="19" t="str">
        <f>VLOOKUP(A10,'個案總查詢清冊'!$C:$AJ,2,0)</f>
        <v>A123464</v>
      </c>
      <c r="E10" s="13">
        <v>1080102</v>
      </c>
      <c r="F10" s="13" t="s">
        <v>328</v>
      </c>
      <c r="G10" s="13">
        <v>1</v>
      </c>
      <c r="H10" s="23">
        <f>IF(OR(MID(F10,3,2)={"13","15","18","20"}),INT(((M10-K10)*60+N10-L10)/30),IF(MID(F10,3,2)="14",1.5,1))</f>
        <v>1</v>
      </c>
      <c r="I10" s="19">
        <f>VLOOKUP(F10,'支付標準'!A:C,3,0)</f>
        <v>195</v>
      </c>
      <c r="J10" s="19" t="str">
        <f>VLOOKUP(B10,'服務員'!B:C,2,0)</f>
        <v>pin</v>
      </c>
      <c r="K10" s="13">
        <v>10</v>
      </c>
      <c r="L10" s="13">
        <v>0</v>
      </c>
      <c r="M10" s="13">
        <v>10</v>
      </c>
      <c r="N10" s="13">
        <v>30</v>
      </c>
      <c r="O10" s="25">
        <f t="shared" si="0"/>
      </c>
    </row>
    <row r="11" spans="1:15" ht="15">
      <c r="A11" s="17" t="s">
        <v>426</v>
      </c>
      <c r="B11" s="19" t="str">
        <f>VLOOKUP(A11,'個案總查詢清冊'!$C:$AK,35,0)</f>
        <v>居服員10</v>
      </c>
      <c r="C11" s="19" t="str">
        <f>VLOOKUP(F11,'支付標準'!A:C,2,0)</f>
        <v>家務協助</v>
      </c>
      <c r="D11" s="19" t="str">
        <f>VLOOKUP(A11,'個案總查詢清冊'!$C:$AJ,2,0)</f>
        <v>A123465</v>
      </c>
      <c r="E11" s="13">
        <v>1080102</v>
      </c>
      <c r="F11" s="13" t="s">
        <v>332</v>
      </c>
      <c r="G11" s="13">
        <v>1</v>
      </c>
      <c r="H11" s="23">
        <f>IF(OR(MID(F11,3,2)={"13","15","18","20"}),INT(((M11-K11)*60+N11-L11)/30),IF(MID(F11,3,2)="14",1.5,1))</f>
        <v>1</v>
      </c>
      <c r="I11" s="19">
        <f>VLOOKUP(F11,'支付標準'!A:C,3,0)</f>
        <v>195</v>
      </c>
      <c r="J11" s="19" t="str">
        <f>VLOOKUP(B11,'服務員'!B:C,2,0)</f>
        <v>jotin</v>
      </c>
      <c r="K11" s="13">
        <v>10</v>
      </c>
      <c r="L11" s="13">
        <v>30</v>
      </c>
      <c r="M11" s="13">
        <v>11</v>
      </c>
      <c r="N11" s="13">
        <v>0</v>
      </c>
      <c r="O11" s="25">
        <f t="shared" si="0"/>
      </c>
    </row>
    <row r="12" spans="1:15" ht="15">
      <c r="A12" s="17" t="s">
        <v>427</v>
      </c>
      <c r="B12" s="19" t="str">
        <f>VLOOKUP(A12,'個案總查詢清冊'!$C:$AK,35,0)</f>
        <v>居服員11</v>
      </c>
      <c r="C12" s="19" t="str">
        <f>VLOOKUP(F12,'支付標準'!A:C,2,0)</f>
        <v>家務協助</v>
      </c>
      <c r="D12" s="19" t="str">
        <f>VLOOKUP(A12,'個案總查詢清冊'!$C:$AJ,2,0)</f>
        <v>A123466</v>
      </c>
      <c r="E12" s="13">
        <v>1080102</v>
      </c>
      <c r="F12" s="13" t="s">
        <v>332</v>
      </c>
      <c r="G12" s="13">
        <v>1</v>
      </c>
      <c r="H12" s="23">
        <f>IF(OR(MID(F12,3,2)={"13","15","18","20"}),INT(((M12-K12)*60+N12-L12)/30),IF(MID(F12,3,2)="14",1.5,1))</f>
        <v>1</v>
      </c>
      <c r="I12" s="19">
        <f>VLOOKUP(F12,'支付標準'!A:C,3,0)</f>
        <v>195</v>
      </c>
      <c r="J12" s="19" t="str">
        <f>VLOOKUP(B12,'服務員'!B:C,2,0)</f>
        <v>lovecare</v>
      </c>
      <c r="K12" s="13">
        <v>8</v>
      </c>
      <c r="L12" s="13">
        <v>30</v>
      </c>
      <c r="M12" s="13">
        <v>9</v>
      </c>
      <c r="N12" s="13">
        <v>0</v>
      </c>
      <c r="O12" s="25">
        <f t="shared" si="0"/>
      </c>
    </row>
    <row r="13" spans="1:15" ht="15">
      <c r="A13" s="17" t="s">
        <v>428</v>
      </c>
      <c r="B13" s="19" t="str">
        <f>VLOOKUP(A13,'個案總查詢清冊'!$C:$AK,35,0)</f>
        <v>居服員12</v>
      </c>
      <c r="C13" s="19" t="str">
        <f>VLOOKUP(F13,'支付標準'!A:C,2,0)</f>
        <v>肢體關節活動</v>
      </c>
      <c r="D13" s="19" t="str">
        <f>VLOOKUP(A13,'個案總查詢清冊'!$C:$AJ,2,0)</f>
        <v>A123467</v>
      </c>
      <c r="E13" s="13">
        <v>1080102</v>
      </c>
      <c r="F13" s="13" t="s">
        <v>328</v>
      </c>
      <c r="G13" s="13">
        <v>1</v>
      </c>
      <c r="H13" s="23">
        <f>IF(OR(MID(F13,3,2)={"13","15","18","20"}),INT(((M13-K13)*60+N13-L13)/30),IF(MID(F13,3,2)="14",1.5,1))</f>
        <v>1</v>
      </c>
      <c r="I13" s="19">
        <f>VLOOKUP(F13,'支付標準'!A:C,3,0)</f>
        <v>195</v>
      </c>
      <c r="J13" s="19" t="str">
        <f>VLOOKUP(B13,'服務員'!B:C,2,0)</f>
        <v>jotin</v>
      </c>
      <c r="K13" s="13">
        <v>6</v>
      </c>
      <c r="L13" s="13">
        <v>51</v>
      </c>
      <c r="M13" s="13">
        <v>7</v>
      </c>
      <c r="N13" s="13">
        <v>25</v>
      </c>
      <c r="O13" s="25">
        <f t="shared" si="0"/>
      </c>
    </row>
    <row r="14" spans="1:15" ht="15">
      <c r="A14" s="17" t="s">
        <v>429</v>
      </c>
      <c r="B14" s="19" t="str">
        <f>VLOOKUP(A14,'個案總查詢清冊'!$C:$AK,35,0)</f>
        <v>居服員13</v>
      </c>
      <c r="C14" s="19" t="str">
        <f>VLOOKUP(F14,'支付標準'!A:C,2,0)</f>
        <v>基本日常照顧</v>
      </c>
      <c r="D14" s="19" t="str">
        <f>VLOOKUP(A14,'個案總查詢清冊'!$C:$AJ,2,0)</f>
        <v>A123468</v>
      </c>
      <c r="E14" s="13">
        <v>1080102</v>
      </c>
      <c r="F14" s="13" t="s">
        <v>6</v>
      </c>
      <c r="G14" s="13">
        <v>1</v>
      </c>
      <c r="H14" s="23">
        <f>IF(OR(MID(F14,3,2)={"13","15","18","20"}),INT(((M14-K14)*60+N14-L14)/30),IF(MID(F14,3,2)="14",1.5,1))</f>
        <v>1</v>
      </c>
      <c r="I14" s="19">
        <f>VLOOKUP(F14,'支付標準'!A:C,3,0)</f>
        <v>195</v>
      </c>
      <c r="J14" s="19" t="str">
        <f>VLOOKUP(B14,'服務員'!B:C,2,0)</f>
        <v>lovecare</v>
      </c>
      <c r="K14" s="13">
        <v>7</v>
      </c>
      <c r="L14" s="13">
        <v>25</v>
      </c>
      <c r="M14" s="13">
        <v>8</v>
      </c>
      <c r="N14" s="13">
        <v>25</v>
      </c>
      <c r="O14" s="25">
        <f t="shared" si="0"/>
      </c>
    </row>
    <row r="15" spans="1:15" ht="15">
      <c r="A15" s="17" t="s">
        <v>430</v>
      </c>
      <c r="B15" s="19" t="str">
        <f>VLOOKUP(A15,'個案總查詢清冊'!$C:$AK,35,0)</f>
        <v>居服員14</v>
      </c>
      <c r="C15" s="19" t="str">
        <f>VLOOKUP(F15,'支付標準'!A:C,2,0)</f>
        <v>肢體關節活動</v>
      </c>
      <c r="D15" s="19" t="str">
        <f>VLOOKUP(A15,'個案總查詢清冊'!$C:$AJ,2,0)</f>
        <v>A123469</v>
      </c>
      <c r="E15" s="13">
        <v>1080102</v>
      </c>
      <c r="F15" s="13" t="s">
        <v>328</v>
      </c>
      <c r="G15" s="13">
        <v>1</v>
      </c>
      <c r="H15" s="23">
        <f>IF(OR(MID(F15,3,2)={"13","15","18","20"}),INT(((M15-K15)*60+N15-L15)/30),IF(MID(F15,3,2)="14",1.5,1))</f>
        <v>1</v>
      </c>
      <c r="I15" s="19">
        <f>VLOOKUP(F15,'支付標準'!A:C,3,0)</f>
        <v>195</v>
      </c>
      <c r="J15" s="19" t="str">
        <f>VLOOKUP(B15,'服務員'!B:C,2,0)</f>
        <v>jotin</v>
      </c>
      <c r="K15" s="13">
        <v>7</v>
      </c>
      <c r="L15" s="13">
        <v>25</v>
      </c>
      <c r="M15" s="13">
        <v>7</v>
      </c>
      <c r="N15" s="13">
        <v>55</v>
      </c>
      <c r="O15" s="25">
        <f t="shared" si="0"/>
      </c>
    </row>
    <row r="16" spans="1:15" ht="15">
      <c r="A16" s="17" t="s">
        <v>431</v>
      </c>
      <c r="B16" s="19" t="str">
        <f>VLOOKUP(A16,'個案總查詢清冊'!$C:$AK,35,0)</f>
        <v>居服員15</v>
      </c>
      <c r="C16" s="19" t="str">
        <f>VLOOKUP(F16,'支付標準'!A:C,2,0)</f>
        <v>家務協助</v>
      </c>
      <c r="D16" s="19" t="str">
        <f>VLOOKUP(A16,'個案總查詢清冊'!$C:$AJ,2,0)</f>
        <v>A123470</v>
      </c>
      <c r="E16" s="13">
        <v>1080102</v>
      </c>
      <c r="F16" s="13" t="s">
        <v>332</v>
      </c>
      <c r="G16" s="13">
        <v>1</v>
      </c>
      <c r="H16" s="23">
        <f>IF(OR(MID(F16,3,2)={"13","15","18","20"}),INT(((M16-K16)*60+N16-L16)/30),IF(MID(F16,3,2)="14",1.5,1))</f>
        <v>4</v>
      </c>
      <c r="I16" s="19">
        <f>VLOOKUP(F16,'支付標準'!A:C,3,0)</f>
        <v>195</v>
      </c>
      <c r="J16" s="19" t="str">
        <f>VLOOKUP(B16,'服務員'!B:C,2,0)</f>
        <v>lovecare</v>
      </c>
      <c r="K16" s="13">
        <v>8</v>
      </c>
      <c r="L16" s="13">
        <v>5</v>
      </c>
      <c r="M16" s="13">
        <v>10</v>
      </c>
      <c r="N16" s="13">
        <v>5</v>
      </c>
      <c r="O16" s="25">
        <f t="shared" si="0"/>
      </c>
    </row>
    <row r="17" spans="1:15" ht="15">
      <c r="A17" s="17" t="s">
        <v>432</v>
      </c>
      <c r="B17" s="19" t="str">
        <f>VLOOKUP(A17,'個案總查詢清冊'!$C:$AK,35,0)</f>
        <v>居服員16</v>
      </c>
      <c r="C17" s="19" t="str">
        <f>VLOOKUP(F17,'支付標準'!A:C,2,0)</f>
        <v>餐食照顧</v>
      </c>
      <c r="D17" s="19" t="str">
        <f>VLOOKUP(A17,'個案總查詢清冊'!$C:$AJ,2,0)</f>
        <v>A123471</v>
      </c>
      <c r="E17" s="13">
        <v>1080102</v>
      </c>
      <c r="F17" s="13" t="s">
        <v>333</v>
      </c>
      <c r="G17" s="13">
        <v>1</v>
      </c>
      <c r="H17" s="23">
        <f>IF(OR(MID(F17,3,2)={"13","15","18","20"}),INT(((M17-K17)*60+N17-L17)/30),IF(MID(F17,3,2)="14",1.5,1))</f>
        <v>1</v>
      </c>
      <c r="I17" s="19">
        <f>VLOOKUP(F17,'支付標準'!A:C,3,0)</f>
        <v>310</v>
      </c>
      <c r="J17" s="19" t="str">
        <f>VLOOKUP(B17,'服務員'!B:C,2,0)</f>
        <v>jotin</v>
      </c>
      <c r="K17" s="13">
        <v>10</v>
      </c>
      <c r="L17" s="13">
        <v>45</v>
      </c>
      <c r="M17" s="13">
        <v>11</v>
      </c>
      <c r="N17" s="13">
        <v>10</v>
      </c>
      <c r="O17" s="25">
        <f t="shared" si="0"/>
      </c>
    </row>
    <row r="18" spans="1:15" ht="15">
      <c r="A18" s="17" t="s">
        <v>433</v>
      </c>
      <c r="B18" s="19" t="str">
        <f>VLOOKUP(A18,'個案總查詢清冊'!$C:$AK,35,0)</f>
        <v>居服員17</v>
      </c>
      <c r="C18" s="19" t="str">
        <f>VLOOKUP(F18,'支付標準'!A:C,2,0)</f>
        <v>協助沐浴及洗頭</v>
      </c>
      <c r="D18" s="19" t="str">
        <f>VLOOKUP(A18,'個案總查詢清冊'!$C:$AJ,2,0)</f>
        <v>A123472</v>
      </c>
      <c r="E18" s="13">
        <v>1080102</v>
      </c>
      <c r="F18" s="13" t="s">
        <v>330</v>
      </c>
      <c r="G18" s="13">
        <v>1</v>
      </c>
      <c r="H18" s="23">
        <f>IF(OR(MID(F18,3,2)={"13","15","18","20"}),INT(((M18-K18)*60+N18-L18)/30),IF(MID(F18,3,2)="14",1.5,1))</f>
        <v>1</v>
      </c>
      <c r="I18" s="19">
        <f>VLOOKUP(F18,'支付標準'!A:C,3,0)</f>
        <v>325</v>
      </c>
      <c r="J18" s="19" t="str">
        <f>VLOOKUP(B18,'服務員'!B:C,2,0)</f>
        <v>lovecare</v>
      </c>
      <c r="K18" s="13">
        <v>12</v>
      </c>
      <c r="L18" s="13">
        <v>25</v>
      </c>
      <c r="M18" s="13">
        <v>12</v>
      </c>
      <c r="N18" s="13">
        <v>50</v>
      </c>
      <c r="O18" s="25">
        <f t="shared" si="0"/>
      </c>
    </row>
    <row r="19" spans="1:15" ht="15">
      <c r="A19" s="17" t="s">
        <v>434</v>
      </c>
      <c r="B19" s="19" t="str">
        <f>VLOOKUP(A19,'個案總查詢清冊'!$C:$AK,35,0)</f>
        <v>居服員18</v>
      </c>
      <c r="C19" s="19" t="str">
        <f>VLOOKUP(F19,'支付標準'!A:C,2,0)</f>
        <v>協助沐浴及洗頭</v>
      </c>
      <c r="D19" s="19" t="str">
        <f>VLOOKUP(A19,'個案總查詢清冊'!$C:$AJ,2,0)</f>
        <v>A123473</v>
      </c>
      <c r="E19" s="13">
        <v>1080102</v>
      </c>
      <c r="F19" s="13" t="s">
        <v>330</v>
      </c>
      <c r="G19" s="13">
        <v>1</v>
      </c>
      <c r="H19" s="23">
        <f>IF(OR(MID(F19,3,2)={"13","15","18","20"}),INT(((M19-K19)*60+N19-L19)/30),IF(MID(F19,3,2)="14",1.5,1))</f>
        <v>1</v>
      </c>
      <c r="I19" s="19">
        <f>VLOOKUP(F19,'支付標準'!A:C,3,0)</f>
        <v>325</v>
      </c>
      <c r="J19" s="19" t="str">
        <f>VLOOKUP(B19,'服務員'!B:C,2,0)</f>
        <v>jotin</v>
      </c>
      <c r="K19" s="13">
        <v>15</v>
      </c>
      <c r="L19" s="13">
        <v>15</v>
      </c>
      <c r="M19" s="13">
        <v>15</v>
      </c>
      <c r="N19" s="13">
        <v>40</v>
      </c>
      <c r="O19" s="25">
        <f>IF(AND(MID(F19,3,2)="14",(M19-K19)*60+N19-L19&gt;90),INT(((M19-K19)*60+N19-L19-90)/30),"")</f>
      </c>
    </row>
    <row r="20" spans="1:15" ht="15">
      <c r="A20" s="17" t="s">
        <v>435</v>
      </c>
      <c r="B20" s="19" t="str">
        <f>VLOOKUP(A20,'個案總查詢清冊'!$C:$AK,35,0)</f>
        <v>居服員19</v>
      </c>
      <c r="C20" s="19" t="str">
        <f>VLOOKUP(F20,'支付標準'!A:C,2,0)</f>
        <v>陪伴服務</v>
      </c>
      <c r="D20" s="19" t="str">
        <f>VLOOKUP(A20,'個案總查詢清冊'!$C:$AJ,2,0)</f>
        <v>A123474</v>
      </c>
      <c r="E20" s="13">
        <v>1080102</v>
      </c>
      <c r="F20" s="13" t="s">
        <v>331</v>
      </c>
      <c r="G20" s="13">
        <v>1</v>
      </c>
      <c r="H20" s="23">
        <f>IF(OR(MID(F20,3,2)={"13","15","18","20"}),INT(((M20-K20)*60+N20-L20)/30),IF(MID(F20,3,2)="14",1.5,1))</f>
        <v>2</v>
      </c>
      <c r="I20" s="19">
        <f>VLOOKUP(F20,'支付標準'!A:C,3,0)</f>
        <v>175</v>
      </c>
      <c r="J20" s="19" t="str">
        <f>VLOOKUP(B20,'服務員'!B:C,2,0)</f>
        <v>lovecare</v>
      </c>
      <c r="K20" s="13">
        <v>8</v>
      </c>
      <c r="L20" s="13">
        <v>15</v>
      </c>
      <c r="M20" s="13">
        <v>9</v>
      </c>
      <c r="N20" s="13">
        <v>15</v>
      </c>
      <c r="O20" s="25">
        <f t="shared" si="0"/>
      </c>
    </row>
    <row r="21" spans="1:15" ht="15">
      <c r="A21" s="17" t="s">
        <v>436</v>
      </c>
      <c r="B21" s="19" t="str">
        <f>VLOOKUP(A21,'個案總查詢清冊'!$C:$AK,35,0)</f>
        <v>居服員20</v>
      </c>
      <c r="C21" s="19" t="str">
        <f>VLOOKUP(F21,'支付標準'!A:C,2,0)</f>
        <v>餐食照顧</v>
      </c>
      <c r="D21" s="19" t="str">
        <f>VLOOKUP(A21,'個案總查詢清冊'!$C:$AJ,2,0)</f>
        <v>A123475</v>
      </c>
      <c r="E21" s="13">
        <v>1080102</v>
      </c>
      <c r="F21" s="13" t="s">
        <v>333</v>
      </c>
      <c r="G21" s="13">
        <v>1</v>
      </c>
      <c r="H21" s="23">
        <f>IF(OR(MID(F21,3,2)={"13","15","18","20"}),INT(((M21-K21)*60+N21-L21)/30),IF(MID(F21,3,2)="14",1.5,1))</f>
        <v>1</v>
      </c>
      <c r="I21" s="19">
        <f>VLOOKUP(F21,'支付標準'!A:C,3,0)</f>
        <v>310</v>
      </c>
      <c r="J21" s="19" t="str">
        <f>VLOOKUP(B21,'服務員'!B:C,2,0)</f>
        <v>jotin</v>
      </c>
      <c r="K21" s="13">
        <v>10</v>
      </c>
      <c r="L21" s="13">
        <v>55</v>
      </c>
      <c r="M21" s="13">
        <v>11</v>
      </c>
      <c r="N21" s="13">
        <v>25</v>
      </c>
      <c r="O21" s="25">
        <f t="shared" si="0"/>
      </c>
    </row>
    <row r="22" spans="1:15" ht="15">
      <c r="A22" s="17" t="s">
        <v>437</v>
      </c>
      <c r="B22" s="19" t="str">
        <f>VLOOKUP(A22,'個案總查詢清冊'!$C:$AK,35,0)</f>
        <v>居服員21</v>
      </c>
      <c r="C22" s="19" t="str">
        <f>VLOOKUP(F22,'支付標準'!A:C,2,0)</f>
        <v>家務協助</v>
      </c>
      <c r="D22" s="19" t="str">
        <f>VLOOKUP(A22,'個案總查詢清冊'!$C:$AJ,2,0)</f>
        <v>A123476</v>
      </c>
      <c r="E22" s="13">
        <v>1080102</v>
      </c>
      <c r="F22" s="13" t="s">
        <v>332</v>
      </c>
      <c r="G22" s="13">
        <v>1</v>
      </c>
      <c r="H22" s="23">
        <f>IF(OR(MID(F22,3,2)={"13","15","18","20"}),INT(((M22-K22)*60+N22-L22)/30),IF(MID(F22,3,2)="14",1.5,1))</f>
        <v>2</v>
      </c>
      <c r="I22" s="19">
        <f>VLOOKUP(F22,'支付標準'!A:C,3,0)</f>
        <v>195</v>
      </c>
      <c r="J22" s="19" t="str">
        <f>VLOOKUP(B22,'服務員'!B:C,2,0)</f>
        <v>jotin</v>
      </c>
      <c r="K22" s="13">
        <v>9</v>
      </c>
      <c r="L22" s="13">
        <v>55</v>
      </c>
      <c r="M22" s="13">
        <v>10</v>
      </c>
      <c r="N22" s="13">
        <v>55</v>
      </c>
      <c r="O22" s="25">
        <f t="shared" si="0"/>
      </c>
    </row>
    <row r="23" spans="1:14" ht="15">
      <c r="A23" s="17" t="s">
        <v>438</v>
      </c>
      <c r="B23" s="19" t="str">
        <f>VLOOKUP(A23,'個案總查詢清冊'!$C:$AK,35,0)</f>
        <v>居服員22</v>
      </c>
      <c r="C23" s="19" t="str">
        <f>VLOOKUP(F23,'支付標準'!A:C,2,0)</f>
        <v>家務協助</v>
      </c>
      <c r="D23" s="19" t="str">
        <f>VLOOKUP(A23,'個案總查詢清冊'!$C:$AJ,2,0)</f>
        <v>A123477</v>
      </c>
      <c r="E23" s="13">
        <v>1080102</v>
      </c>
      <c r="F23" s="13" t="s">
        <v>332</v>
      </c>
      <c r="G23" s="13">
        <v>1</v>
      </c>
      <c r="H23" s="23">
        <f>IF(OR(MID(F23,3,2)={"13","15","18","20"}),INT(((M23-K23)*60+N23-L23)/30),IF(MID(F23,3,2)="14",1.5,1))</f>
        <v>2</v>
      </c>
      <c r="I23" s="19">
        <f>VLOOKUP(F23,'支付標準'!A:C,3,0)</f>
        <v>195</v>
      </c>
      <c r="J23" s="19" t="str">
        <f>VLOOKUP(B23,'服務員'!B:C,2,0)</f>
        <v>lovecare</v>
      </c>
      <c r="K23" s="13">
        <v>13</v>
      </c>
      <c r="L23" s="13">
        <v>0</v>
      </c>
      <c r="M23" s="13">
        <v>14</v>
      </c>
      <c r="N23" s="13">
        <v>0</v>
      </c>
    </row>
    <row r="24" spans="1:14" ht="15">
      <c r="A24" s="17" t="s">
        <v>439</v>
      </c>
      <c r="B24" s="19" t="str">
        <f>VLOOKUP(A24,'個案總查詢清冊'!$C:$AK,35,0)</f>
        <v>居服員23</v>
      </c>
      <c r="C24" s="19" t="str">
        <f>VLOOKUP(F24,'支付標準'!A:C,2,0)</f>
        <v>家務協助</v>
      </c>
      <c r="D24" s="19" t="str">
        <f>VLOOKUP(A24,'個案總查詢清冊'!$C:$AJ,2,0)</f>
        <v>A123478</v>
      </c>
      <c r="E24" s="13">
        <v>1080102</v>
      </c>
      <c r="F24" s="13" t="s">
        <v>332</v>
      </c>
      <c r="G24" s="13">
        <v>1</v>
      </c>
      <c r="H24" s="23">
        <f>IF(OR(MID(F24,3,2)={"13","15","18","20"}),INT(((M24-K24)*60+N24-L24)/30),IF(MID(F24,3,2)="14",1.5,1))</f>
        <v>2</v>
      </c>
      <c r="I24" s="19">
        <f>VLOOKUP(F24,'支付標準'!A:C,3,0)</f>
        <v>195</v>
      </c>
      <c r="J24" s="19" t="str">
        <f>VLOOKUP(B24,'服務員'!B:C,2,0)</f>
        <v>jotin</v>
      </c>
      <c r="K24" s="13">
        <v>9</v>
      </c>
      <c r="L24" s="13">
        <v>55</v>
      </c>
      <c r="M24" s="13">
        <v>10</v>
      </c>
      <c r="N24" s="13">
        <v>55</v>
      </c>
    </row>
    <row r="25" spans="1:14" ht="15">
      <c r="A25" s="17" t="s">
        <v>440</v>
      </c>
      <c r="B25" s="19" t="str">
        <f>VLOOKUP(A25,'個案總查詢清冊'!$C:$AK,35,0)</f>
        <v>居服員24</v>
      </c>
      <c r="C25" s="19" t="str">
        <f>VLOOKUP(F25,'支付標準'!A:C,2,0)</f>
        <v>肢體關節活動</v>
      </c>
      <c r="D25" s="19" t="str">
        <f>VLOOKUP(A25,'個案總查詢清冊'!$C:$AJ,2,0)</f>
        <v>A123479</v>
      </c>
      <c r="E25" s="13">
        <v>1080102</v>
      </c>
      <c r="F25" s="13" t="s">
        <v>328</v>
      </c>
      <c r="G25" s="13">
        <v>1</v>
      </c>
      <c r="H25" s="23">
        <f>IF(OR(MID(F25,3,2)={"13","15","18","20"}),INT(((M25-K25)*60+N25-L25)/30),IF(MID(F25,3,2)="14",1.5,1))</f>
        <v>1</v>
      </c>
      <c r="I25" s="19">
        <f>VLOOKUP(F25,'支付標準'!A:C,3,0)</f>
        <v>195</v>
      </c>
      <c r="J25" s="19" t="str">
        <f>VLOOKUP(B25,'服務員'!B:C,2,0)</f>
        <v>lovecare</v>
      </c>
      <c r="K25" s="13">
        <v>14</v>
      </c>
      <c r="L25" s="13">
        <v>40</v>
      </c>
      <c r="M25" s="13">
        <v>15</v>
      </c>
      <c r="N25" s="13">
        <v>15</v>
      </c>
    </row>
    <row r="26" spans="1:14" ht="15">
      <c r="A26" s="17" t="s">
        <v>441</v>
      </c>
      <c r="B26" s="19" t="str">
        <f>VLOOKUP(A26,'個案總查詢清冊'!$C:$AK,35,0)</f>
        <v>居服員25</v>
      </c>
      <c r="C26" s="19" t="str">
        <f>VLOOKUP(F26,'支付標準'!A:C,2,0)</f>
        <v>家務協助</v>
      </c>
      <c r="D26" s="19" t="str">
        <f>VLOOKUP(A26,'個案總查詢清冊'!$C:$AJ,2,0)</f>
        <v>A123480</v>
      </c>
      <c r="E26" s="13">
        <v>1080102</v>
      </c>
      <c r="F26" s="13" t="s">
        <v>332</v>
      </c>
      <c r="G26" s="13">
        <v>1</v>
      </c>
      <c r="H26" s="23">
        <f>IF(OR(MID(F26,3,2)={"13","15","18","20"}),INT(((M26-K26)*60+N26-L26)/30),IF(MID(F26,3,2)="14",1.5,1))</f>
        <v>1</v>
      </c>
      <c r="I26" s="19">
        <f>VLOOKUP(F26,'支付標準'!A:C,3,0)</f>
        <v>195</v>
      </c>
      <c r="J26" s="19" t="str">
        <f>VLOOKUP(B26,'服務員'!B:C,2,0)</f>
        <v>jotin</v>
      </c>
      <c r="K26" s="13">
        <v>16</v>
      </c>
      <c r="L26" s="13">
        <v>10</v>
      </c>
      <c r="M26" s="13">
        <v>16</v>
      </c>
      <c r="N26" s="13">
        <v>40</v>
      </c>
    </row>
    <row r="27" spans="1:14" ht="15">
      <c r="A27" s="17" t="s">
        <v>442</v>
      </c>
      <c r="B27" s="19" t="str">
        <f>VLOOKUP(A27,'個案總查詢清冊'!$C:$AK,35,0)</f>
        <v>居服員26</v>
      </c>
      <c r="C27" s="19" t="str">
        <f>VLOOKUP(F27,'支付標準'!A:C,2,0)</f>
        <v>家務協助</v>
      </c>
      <c r="D27" s="19" t="str">
        <f>VLOOKUP(A27,'個案總查詢清冊'!$C:$AJ,2,0)</f>
        <v>A123481</v>
      </c>
      <c r="E27" s="13">
        <v>1080102</v>
      </c>
      <c r="F27" s="13" t="s">
        <v>332</v>
      </c>
      <c r="G27" s="13">
        <v>1</v>
      </c>
      <c r="H27" s="23">
        <f>IF(OR(MID(F27,3,2)={"13","15","18","20"}),INT(((M27-K27)*60+N27-L27)/30),IF(MID(F27,3,2)="14",1.5,1))</f>
        <v>1</v>
      </c>
      <c r="I27" s="19">
        <f>VLOOKUP(F27,'支付標準'!A:C,3,0)</f>
        <v>195</v>
      </c>
      <c r="J27" s="19" t="str">
        <f>VLOOKUP(B27,'服務員'!B:C,2,0)</f>
        <v>lovecare</v>
      </c>
      <c r="K27" s="13">
        <v>15</v>
      </c>
      <c r="L27" s="13">
        <v>40</v>
      </c>
      <c r="M27" s="13">
        <v>16</v>
      </c>
      <c r="N27" s="13">
        <v>10</v>
      </c>
    </row>
    <row r="28" spans="1:15" ht="15">
      <c r="A28" s="17" t="s">
        <v>443</v>
      </c>
      <c r="B28" s="19" t="str">
        <f>VLOOKUP(A28,'個案總查詢清冊'!$C:$AK,35,0)</f>
        <v>居服員27</v>
      </c>
      <c r="C28" s="19" t="str">
        <f>VLOOKUP(F28,'支付標準'!A:C,2,0)</f>
        <v>餐食照顧</v>
      </c>
      <c r="D28" s="19" t="str">
        <f>VLOOKUP(A28,'個案總查詢清冊'!$C:$AJ,2,0)</f>
        <v>A123482</v>
      </c>
      <c r="E28" s="13">
        <v>1080102</v>
      </c>
      <c r="F28" s="13" t="s">
        <v>333</v>
      </c>
      <c r="G28" s="13">
        <v>1</v>
      </c>
      <c r="H28" s="23">
        <f>IF(OR(MID(F28,3,2)={"13","15","18","20"}),INT(((M28-K28)*60+N28-L28)/30),IF(MID(F28,3,2)="14",1.5,1))</f>
        <v>1</v>
      </c>
      <c r="I28" s="19">
        <f>VLOOKUP(F28,'支付標準'!A:C,3,0)</f>
        <v>310</v>
      </c>
      <c r="J28" s="19" t="str">
        <f>VLOOKUP(B28,'服務員'!B:C,2,0)</f>
        <v>jotin</v>
      </c>
      <c r="K28" s="13">
        <v>11</v>
      </c>
      <c r="L28" s="13">
        <v>10</v>
      </c>
      <c r="M28" s="13">
        <v>12</v>
      </c>
      <c r="N28" s="13">
        <v>15</v>
      </c>
      <c r="O28" s="25">
        <f>IF(AND(MID(F28,3,2)="14",(M28-K28)*60+N28-L28&gt;90),INT(((M28-K28)*60+N28-L28-90)/30),"")</f>
      </c>
    </row>
    <row r="29" spans="1:15" ht="15">
      <c r="A29" s="17" t="s">
        <v>444</v>
      </c>
      <c r="B29" s="19" t="str">
        <f>VLOOKUP(A29,'個案總查詢清冊'!$C:$AK,35,0)</f>
        <v>居服員28</v>
      </c>
      <c r="C29" s="19" t="str">
        <f>VLOOKUP(F29,'支付標準'!A:C,2,0)</f>
        <v>餐食照顧</v>
      </c>
      <c r="D29" s="19" t="str">
        <f>VLOOKUP(A29,'個案總查詢清冊'!$C:$AJ,2,0)</f>
        <v>A123483</v>
      </c>
      <c r="E29" s="13">
        <v>1080103</v>
      </c>
      <c r="F29" s="13" t="s">
        <v>333</v>
      </c>
      <c r="G29" s="13">
        <v>1</v>
      </c>
      <c r="H29" s="23">
        <f>IF(OR(MID(F29,3,2)={"13","15","18","20"}),INT(((M29-K29)*60+N29-L29)/30),IF(MID(F29,3,2)="14",1.5,1))</f>
        <v>1</v>
      </c>
      <c r="I29" s="19">
        <f>VLOOKUP(F29,'支付標準'!A:C,3,0)</f>
        <v>310</v>
      </c>
      <c r="J29" s="19" t="str">
        <f>VLOOKUP(B29,'服務員'!B:C,2,0)</f>
        <v>lovecare</v>
      </c>
      <c r="K29" s="13">
        <v>11</v>
      </c>
      <c r="L29" s="13">
        <v>15</v>
      </c>
      <c r="M29" s="13">
        <v>12</v>
      </c>
      <c r="N29" s="13">
        <v>5</v>
      </c>
      <c r="O29" s="25">
        <f>IF(AND(MID(F29,3,2)="14",(M29-K29)*60+N29-L29&gt;90),INT(((M29-K29)*60+N29-L29-90)/30),"")</f>
      </c>
    </row>
  </sheetData>
  <sheetProtection/>
  <printOptions/>
  <pageMargins left="0.75" right="0.75" top="1" bottom="1" header="0.3" footer="0.3"/>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dimension ref="A1:U29"/>
  <sheetViews>
    <sheetView zoomScale="134" zoomScaleNormal="134" zoomScalePageLayoutView="0" workbookViewId="0" topLeftCell="A1">
      <selection activeCell="D9" sqref="D9"/>
    </sheetView>
  </sheetViews>
  <sheetFormatPr defaultColWidth="9.00390625" defaultRowHeight="15.75"/>
  <cols>
    <col min="1" max="1" width="9.00390625" style="13" customWidth="1"/>
    <col min="2" max="2" width="19.875" style="19" customWidth="1"/>
    <col min="3" max="3" width="9.00390625" style="19" customWidth="1"/>
    <col min="4" max="4" width="14.625" style="21" bestFit="1" customWidth="1"/>
    <col min="5" max="5" width="23.625" style="13" customWidth="1"/>
    <col min="6" max="6" width="14.625" style="13" customWidth="1"/>
    <col min="7" max="7" width="10.625" style="13" customWidth="1"/>
    <col min="8" max="8" width="10.125" style="19" customWidth="1"/>
    <col min="9" max="9" width="10.375" style="19" customWidth="1"/>
    <col min="10" max="10" width="18.125" style="19" customWidth="1"/>
    <col min="11" max="11" width="16.875" style="13" customWidth="1"/>
    <col min="12" max="12" width="19.625" style="13" customWidth="1"/>
    <col min="13" max="13" width="16.875" style="13" bestFit="1" customWidth="1"/>
    <col min="14" max="14" width="19.625" style="13" bestFit="1" customWidth="1"/>
    <col min="15" max="15" width="16.875" style="19" bestFit="1" customWidth="1"/>
    <col min="16" max="19" width="18.125" style="1" bestFit="1" customWidth="1"/>
    <col min="20" max="20" width="15.375" style="1" customWidth="1"/>
    <col min="21" max="21" width="15.625" style="1" customWidth="1"/>
    <col min="22" max="16384" width="9.00390625" style="1" customWidth="1"/>
  </cols>
  <sheetData>
    <row r="1" spans="1:21" ht="71.25" customHeight="1">
      <c r="A1" s="13" t="s">
        <v>156</v>
      </c>
      <c r="B1" s="19" t="s">
        <v>157</v>
      </c>
      <c r="C1" s="19" t="s">
        <v>329</v>
      </c>
      <c r="D1" s="20" t="s">
        <v>1</v>
      </c>
      <c r="E1" s="14" t="s">
        <v>0</v>
      </c>
      <c r="F1" s="15" t="s">
        <v>5</v>
      </c>
      <c r="G1" s="15" t="s">
        <v>2</v>
      </c>
      <c r="H1" s="22" t="s">
        <v>8</v>
      </c>
      <c r="I1" s="22" t="s">
        <v>3</v>
      </c>
      <c r="J1" s="22" t="s">
        <v>13</v>
      </c>
      <c r="K1" s="15" t="s">
        <v>10</v>
      </c>
      <c r="L1" s="15" t="s">
        <v>11</v>
      </c>
      <c r="M1" s="15" t="s">
        <v>9</v>
      </c>
      <c r="N1" s="15" t="s">
        <v>12</v>
      </c>
      <c r="O1" s="24" t="s">
        <v>4</v>
      </c>
      <c r="P1" s="2" t="s">
        <v>14</v>
      </c>
      <c r="Q1" s="2" t="s">
        <v>15</v>
      </c>
      <c r="R1" s="2" t="s">
        <v>16</v>
      </c>
      <c r="S1" s="2" t="s">
        <v>17</v>
      </c>
      <c r="T1" s="2" t="s">
        <v>18</v>
      </c>
      <c r="U1" s="2" t="s">
        <v>19</v>
      </c>
    </row>
    <row r="2" spans="1:15" ht="16.5">
      <c r="A2" s="17" t="s">
        <v>417</v>
      </c>
      <c r="B2" s="19" t="str">
        <f>VLOOKUP(A2,'個案總查詢清冊'!$C:$AK,35,0)</f>
        <v>居服員1</v>
      </c>
      <c r="C2" s="19" t="str">
        <f>VLOOKUP(F2,'支付標準'!A:C,2,0)</f>
        <v>家務協助</v>
      </c>
      <c r="D2" s="19" t="str">
        <f>VLOOKUP(A2,'個案總查詢清冊'!$C:$AJ,2,0)</f>
        <v>A123456</v>
      </c>
      <c r="E2" s="13">
        <v>1080102</v>
      </c>
      <c r="F2" s="13" t="s">
        <v>332</v>
      </c>
      <c r="G2" s="13">
        <v>1</v>
      </c>
      <c r="H2" s="23">
        <f>IF(OR(MID(F2,3,2)={"13","15","18","20"}),INT(((M2-K2)*60+N2-L2)/30),IF(MID(F2,3,2)="14",1.5,1))</f>
        <v>1</v>
      </c>
      <c r="I2" s="19">
        <f>VLOOKUP(F2,'支付標準'!A:C,3,0)</f>
        <v>195</v>
      </c>
      <c r="J2" s="19" t="str">
        <f>VLOOKUP(B2,'服務員'!B:C,2,0)</f>
        <v>lssa07</v>
      </c>
      <c r="K2" s="13">
        <v>7</v>
      </c>
      <c r="L2" s="13">
        <v>40</v>
      </c>
      <c r="M2" s="13">
        <v>8</v>
      </c>
      <c r="N2" s="13">
        <v>10</v>
      </c>
      <c r="O2" s="25">
        <f>IF(AND(MID(F2,3,2)="14",(M2-K2)*60+N2-L2&gt;90),INT(((M2-K2)*60+N2-L2-90)/30),"")</f>
      </c>
    </row>
    <row r="3" spans="1:15" ht="16.5">
      <c r="A3" s="17" t="s">
        <v>418</v>
      </c>
      <c r="B3" s="19" t="str">
        <f>VLOOKUP(A3,'個案總查詢清冊'!$C:$AK,35,0)</f>
        <v>居服員2</v>
      </c>
      <c r="C3" s="19" t="str">
        <f>VLOOKUP(F3,'支付標準'!A:C,2,0)</f>
        <v>肢體關節活動</v>
      </c>
      <c r="D3" s="19" t="str">
        <f>VLOOKUP(A3,'個案總查詢清冊'!$C:$AJ,2,0)</f>
        <v>A123457</v>
      </c>
      <c r="E3" s="13">
        <v>1080101</v>
      </c>
      <c r="F3" s="13" t="s">
        <v>328</v>
      </c>
      <c r="G3" s="13">
        <v>1</v>
      </c>
      <c r="H3" s="23">
        <f>IF(OR(MID(F3,3,2)={"13","15","18","20"}),INT(((M3-K3)*60+N3-L3)/30),IF(MID(F3,3,2)="14",1.5,1))</f>
        <v>1</v>
      </c>
      <c r="I3" s="19">
        <f>VLOOKUP(F3,'支付標準'!A:C,3,0)</f>
        <v>195</v>
      </c>
      <c r="J3" s="19" t="str">
        <f>VLOOKUP(B3,'服務員'!B:C,2,0)</f>
        <v>cat</v>
      </c>
      <c r="K3" s="13">
        <v>9</v>
      </c>
      <c r="L3" s="13">
        <v>45</v>
      </c>
      <c r="M3" s="13">
        <v>10</v>
      </c>
      <c r="N3" s="13">
        <v>15</v>
      </c>
      <c r="O3" s="25">
        <f aca="true" t="shared" si="0" ref="O3:O22">IF(AND(MID(F3,3,2)="14",(M3-K3)*60+N3-L3&gt;90),INT(((M3-K3)*60+N3-L3-90)/30),"")</f>
      </c>
    </row>
    <row r="4" spans="1:15" ht="16.5">
      <c r="A4" s="17" t="s">
        <v>419</v>
      </c>
      <c r="B4" s="19" t="str">
        <f>VLOOKUP(A4,'個案總查詢清冊'!$C:$AK,35,0)</f>
        <v>居服員3</v>
      </c>
      <c r="C4" s="19" t="str">
        <f>VLOOKUP(F4,'支付標準'!A:C,2,0)</f>
        <v>餐食照顧</v>
      </c>
      <c r="D4" s="19" t="str">
        <f>VLOOKUP(A4,'個案總查詢清冊'!$C:$AJ,2,0)</f>
        <v>A123458</v>
      </c>
      <c r="E4" s="13">
        <v>1080101</v>
      </c>
      <c r="F4" s="13" t="s">
        <v>333</v>
      </c>
      <c r="G4" s="13">
        <v>1</v>
      </c>
      <c r="H4" s="23">
        <f>IF(OR(MID(F4,3,2)={"13","15","18","20"}),INT(((M4-K4)*60+N4-L4)/30),IF(MID(F4,3,2)="14",1.5,1))</f>
        <v>1</v>
      </c>
      <c r="I4" s="19">
        <f>VLOOKUP(F4,'支付標準'!A:C,3,0)</f>
        <v>310</v>
      </c>
      <c r="J4" s="19" t="str">
        <f>VLOOKUP(B4,'服務員'!B:C,2,0)</f>
        <v>lssa06</v>
      </c>
      <c r="K4" s="13">
        <v>10</v>
      </c>
      <c r="L4" s="13">
        <v>30</v>
      </c>
      <c r="M4" s="13">
        <v>11</v>
      </c>
      <c r="N4" s="13">
        <v>0</v>
      </c>
      <c r="O4" s="25">
        <f t="shared" si="0"/>
      </c>
    </row>
    <row r="5" spans="1:15" ht="15">
      <c r="A5" s="17" t="s">
        <v>420</v>
      </c>
      <c r="B5" s="19" t="str">
        <f>VLOOKUP(A5,'個案總查詢清冊'!$C:$AK,35,0)</f>
        <v>居服員4</v>
      </c>
      <c r="C5" s="19" t="str">
        <f>VLOOKUP(F5,'支付標準'!A:C,2,0)</f>
        <v>協助沐浴及洗頭</v>
      </c>
      <c r="D5" s="19" t="str">
        <f>VLOOKUP(A5,'個案總查詢清冊'!$C:$AJ,2,0)</f>
        <v>A123459</v>
      </c>
      <c r="E5" s="13">
        <v>1080101</v>
      </c>
      <c r="F5" s="13" t="s">
        <v>330</v>
      </c>
      <c r="G5" s="13">
        <v>1</v>
      </c>
      <c r="H5" s="23">
        <f>IF(OR(MID(F5,3,2)={"13","15","18","20"}),INT(((M5-K5)*60+N5-L5)/30),IF(MID(F5,3,2)="14",1.5,1))</f>
        <v>1</v>
      </c>
      <c r="I5" s="19">
        <f>VLOOKUP(F5,'支付標準'!A:C,3,0)</f>
        <v>325</v>
      </c>
      <c r="J5" s="19" t="str">
        <f>VLOOKUP(B5,'服務員'!B:C,2,0)</f>
        <v>lssa04</v>
      </c>
      <c r="K5" s="13">
        <v>11</v>
      </c>
      <c r="L5" s="13">
        <v>40</v>
      </c>
      <c r="M5" s="13">
        <v>12</v>
      </c>
      <c r="N5" s="13">
        <v>10</v>
      </c>
      <c r="O5" s="25">
        <f t="shared" si="0"/>
      </c>
    </row>
    <row r="6" spans="1:15" ht="15">
      <c r="A6" s="17" t="s">
        <v>421</v>
      </c>
      <c r="B6" s="19" t="str">
        <f>VLOOKUP(A6,'個案總查詢清冊'!$C:$AK,35,0)</f>
        <v>居服員5</v>
      </c>
      <c r="C6" s="19" t="str">
        <f>VLOOKUP(F6,'支付標準'!A:C,2,0)</f>
        <v>肢體關節活動</v>
      </c>
      <c r="D6" s="19" t="str">
        <f>VLOOKUP(A6,'個案總查詢清冊'!$C:$AJ,2,0)</f>
        <v>A123460</v>
      </c>
      <c r="E6" s="13">
        <v>1080101</v>
      </c>
      <c r="F6" s="13" t="s">
        <v>328</v>
      </c>
      <c r="G6" s="13">
        <v>1</v>
      </c>
      <c r="H6" s="23">
        <f>IF(OR(MID(F6,3,2)={"13","15","18","20"}),INT(((M6-K6)*60+N6-L6)/30),IF(MID(F6,3,2)="14",1.5,1))</f>
        <v>1</v>
      </c>
      <c r="I6" s="19">
        <f>VLOOKUP(F6,'支付標準'!A:C,3,0)</f>
        <v>195</v>
      </c>
      <c r="J6" s="19" t="str">
        <f>VLOOKUP(B6,'服務員'!B:C,2,0)</f>
        <v>lssa05</v>
      </c>
      <c r="K6" s="13">
        <v>11</v>
      </c>
      <c r="L6" s="13">
        <v>10</v>
      </c>
      <c r="M6" s="13">
        <v>11</v>
      </c>
      <c r="N6" s="13">
        <v>40</v>
      </c>
      <c r="O6" s="25">
        <f t="shared" si="0"/>
      </c>
    </row>
    <row r="7" spans="1:15" ht="15">
      <c r="A7" s="17" t="s">
        <v>422</v>
      </c>
      <c r="B7" s="19" t="str">
        <f>VLOOKUP(A7,'個案總查詢清冊'!$C:$AK,35,0)</f>
        <v>居服員6</v>
      </c>
      <c r="C7" s="19" t="str">
        <f>VLOOKUP(F7,'支付標準'!A:C,2,0)</f>
        <v>協助沐浴及洗頭</v>
      </c>
      <c r="D7" s="19" t="str">
        <f>VLOOKUP(A7,'個案總查詢清冊'!$C:$AJ,2,0)</f>
        <v>A123461</v>
      </c>
      <c r="E7" s="13">
        <v>1080101</v>
      </c>
      <c r="F7" s="13" t="s">
        <v>330</v>
      </c>
      <c r="G7" s="13">
        <v>1</v>
      </c>
      <c r="H7" s="23">
        <f>IF(OR(MID(F7,3,2)={"13","15","18","20"}),INT(((M7-K7)*60+N7-L7)/30),IF(MID(F7,3,2)="14",1.5,1))</f>
        <v>1</v>
      </c>
      <c r="I7" s="19">
        <f>VLOOKUP(F7,'支付標準'!A:C,3,0)</f>
        <v>325</v>
      </c>
      <c r="J7" s="19" t="str">
        <f>VLOOKUP(B7,'服務員'!B:C,2,0)</f>
        <v>lisalove</v>
      </c>
      <c r="K7" s="13">
        <v>12</v>
      </c>
      <c r="L7" s="13">
        <v>25</v>
      </c>
      <c r="M7" s="13">
        <v>12</v>
      </c>
      <c r="N7" s="13">
        <v>50</v>
      </c>
      <c r="O7" s="25">
        <f t="shared" si="0"/>
      </c>
    </row>
    <row r="8" spans="1:15" ht="15">
      <c r="A8" s="17" t="s">
        <v>423</v>
      </c>
      <c r="B8" s="19" t="str">
        <f>VLOOKUP(A8,'個案總查詢清冊'!$C:$AK,35,0)</f>
        <v>居服員7</v>
      </c>
      <c r="C8" s="19" t="str">
        <f>VLOOKUP(F8,'支付標準'!A:C,2,0)</f>
        <v>餐食照顧</v>
      </c>
      <c r="D8" s="19" t="str">
        <f>VLOOKUP(A8,'個案總查詢清冊'!$C:$AJ,2,0)</f>
        <v>A123462</v>
      </c>
      <c r="E8" s="13">
        <v>1080102</v>
      </c>
      <c r="F8" s="13" t="s">
        <v>333</v>
      </c>
      <c r="G8" s="13">
        <v>1</v>
      </c>
      <c r="H8" s="23">
        <f>IF(OR(MID(F8,3,2)={"13","15","18","20"}),INT(((M8-K8)*60+N8-L8)/30),IF(MID(F8,3,2)="14",1.5,1))</f>
        <v>1</v>
      </c>
      <c r="I8" s="19">
        <f>VLOOKUP(F8,'支付標準'!A:C,3,0)</f>
        <v>310</v>
      </c>
      <c r="J8" s="19" t="str">
        <f>VLOOKUP(B8,'服務員'!B:C,2,0)</f>
        <v>yafen</v>
      </c>
      <c r="K8" s="13">
        <v>11</v>
      </c>
      <c r="L8" s="13">
        <v>0</v>
      </c>
      <c r="M8" s="13">
        <v>11</v>
      </c>
      <c r="N8" s="13">
        <v>30</v>
      </c>
      <c r="O8" s="25">
        <f t="shared" si="0"/>
      </c>
    </row>
    <row r="9" spans="1:15" ht="15">
      <c r="A9" s="17" t="s">
        <v>424</v>
      </c>
      <c r="B9" s="19" t="str">
        <f>VLOOKUP(A9,'個案總查詢清冊'!$C:$AK,35,0)</f>
        <v>居服員8</v>
      </c>
      <c r="C9" s="19" t="str">
        <f>VLOOKUP(F9,'支付標準'!A:C,2,0)</f>
        <v>陪伴服務</v>
      </c>
      <c r="D9" s="19" t="str">
        <f>VLOOKUP(A9,'個案總查詢清冊'!$C:$AJ,2,0)</f>
        <v>A123463</v>
      </c>
      <c r="E9" s="13">
        <v>1080102</v>
      </c>
      <c r="F9" s="13" t="s">
        <v>331</v>
      </c>
      <c r="G9" s="13">
        <v>1</v>
      </c>
      <c r="H9" s="23">
        <f>IF(OR(MID(F9,3,2)={"13","15","18","20"}),INT(((M9-K9)*60+N9-L9)/30),IF(MID(F9,3,2)="14",1.5,1))</f>
        <v>1</v>
      </c>
      <c r="I9" s="19">
        <f>VLOOKUP(F9,'支付標準'!A:C,3,0)</f>
        <v>175</v>
      </c>
      <c r="J9" s="19" t="str">
        <f>VLOOKUP(B9,'服務員'!B:C,2,0)</f>
        <v>weichen</v>
      </c>
      <c r="K9" s="13">
        <v>11</v>
      </c>
      <c r="L9" s="13">
        <v>30</v>
      </c>
      <c r="M9" s="13">
        <v>12</v>
      </c>
      <c r="N9" s="13">
        <v>0</v>
      </c>
      <c r="O9" s="25">
        <f t="shared" si="0"/>
      </c>
    </row>
    <row r="10" spans="1:15" ht="15">
      <c r="A10" s="17" t="s">
        <v>425</v>
      </c>
      <c r="B10" s="19" t="str">
        <f>VLOOKUP(A10,'個案總查詢清冊'!$C:$AK,35,0)</f>
        <v>居服員9</v>
      </c>
      <c r="C10" s="19" t="str">
        <f>VLOOKUP(F10,'支付標準'!A:C,2,0)</f>
        <v>肢體關節活動</v>
      </c>
      <c r="D10" s="19" t="str">
        <f>VLOOKUP(A10,'個案總查詢清冊'!$C:$AJ,2,0)</f>
        <v>A123464</v>
      </c>
      <c r="E10" s="13">
        <v>1080102</v>
      </c>
      <c r="F10" s="13" t="s">
        <v>328</v>
      </c>
      <c r="G10" s="13">
        <v>1</v>
      </c>
      <c r="H10" s="23">
        <f>IF(OR(MID(F10,3,2)={"13","15","18","20"}),INT(((M10-K10)*60+N10-L10)/30),IF(MID(F10,3,2)="14",1.5,1))</f>
        <v>1</v>
      </c>
      <c r="I10" s="19">
        <f>VLOOKUP(F10,'支付標準'!A:C,3,0)</f>
        <v>195</v>
      </c>
      <c r="J10" s="19" t="str">
        <f>VLOOKUP(B10,'服務員'!B:C,2,0)</f>
        <v>pin</v>
      </c>
      <c r="K10" s="13">
        <v>10</v>
      </c>
      <c r="L10" s="13">
        <v>0</v>
      </c>
      <c r="M10" s="13">
        <v>10</v>
      </c>
      <c r="N10" s="13">
        <v>30</v>
      </c>
      <c r="O10" s="25">
        <f t="shared" si="0"/>
      </c>
    </row>
    <row r="11" spans="1:15" ht="15">
      <c r="A11" s="17" t="s">
        <v>426</v>
      </c>
      <c r="B11" s="19" t="str">
        <f>VLOOKUP(A11,'個案總查詢清冊'!$C:$AK,35,0)</f>
        <v>居服員10</v>
      </c>
      <c r="C11" s="19" t="str">
        <f>VLOOKUP(F11,'支付標準'!A:C,2,0)</f>
        <v>家務協助</v>
      </c>
      <c r="D11" s="19" t="str">
        <f>VLOOKUP(A11,'個案總查詢清冊'!$C:$AJ,2,0)</f>
        <v>A123465</v>
      </c>
      <c r="E11" s="13">
        <v>1080102</v>
      </c>
      <c r="F11" s="13" t="s">
        <v>332</v>
      </c>
      <c r="G11" s="13">
        <v>1</v>
      </c>
      <c r="H11" s="23">
        <f>IF(OR(MID(F11,3,2)={"13","15","18","20"}),INT(((M11-K11)*60+N11-L11)/30),IF(MID(F11,3,2)="14",1.5,1))</f>
        <v>1</v>
      </c>
      <c r="I11" s="19">
        <f>VLOOKUP(F11,'支付標準'!A:C,3,0)</f>
        <v>195</v>
      </c>
      <c r="J11" s="19" t="str">
        <f>VLOOKUP(B11,'服務員'!B:C,2,0)</f>
        <v>jotin</v>
      </c>
      <c r="K11" s="13">
        <v>10</v>
      </c>
      <c r="L11" s="13">
        <v>30</v>
      </c>
      <c r="M11" s="13">
        <v>11</v>
      </c>
      <c r="N11" s="13">
        <v>0</v>
      </c>
      <c r="O11" s="25">
        <f t="shared" si="0"/>
      </c>
    </row>
    <row r="12" spans="1:15" ht="15">
      <c r="A12" s="17" t="s">
        <v>427</v>
      </c>
      <c r="B12" s="19" t="str">
        <f>VLOOKUP(A12,'個案總查詢清冊'!$C:$AK,35,0)</f>
        <v>居服員11</v>
      </c>
      <c r="C12" s="19" t="str">
        <f>VLOOKUP(F12,'支付標準'!A:C,2,0)</f>
        <v>家務協助</v>
      </c>
      <c r="D12" s="19" t="str">
        <f>VLOOKUP(A12,'個案總查詢清冊'!$C:$AJ,2,0)</f>
        <v>A123466</v>
      </c>
      <c r="E12" s="13">
        <v>1080102</v>
      </c>
      <c r="F12" s="13" t="s">
        <v>332</v>
      </c>
      <c r="G12" s="13">
        <v>1</v>
      </c>
      <c r="H12" s="23">
        <f>IF(OR(MID(F12,3,2)={"13","15","18","20"}),INT(((M12-K12)*60+N12-L12)/30),IF(MID(F12,3,2)="14",1.5,1))</f>
        <v>1</v>
      </c>
      <c r="I12" s="19">
        <f>VLOOKUP(F12,'支付標準'!A:C,3,0)</f>
        <v>195</v>
      </c>
      <c r="J12" s="19" t="str">
        <f>VLOOKUP(B12,'服務員'!B:C,2,0)</f>
        <v>lovecare</v>
      </c>
      <c r="K12" s="13">
        <v>8</v>
      </c>
      <c r="L12" s="13">
        <v>30</v>
      </c>
      <c r="M12" s="13">
        <v>9</v>
      </c>
      <c r="N12" s="13">
        <v>0</v>
      </c>
      <c r="O12" s="25">
        <f t="shared" si="0"/>
      </c>
    </row>
    <row r="13" spans="1:15" ht="15">
      <c r="A13" s="17" t="s">
        <v>428</v>
      </c>
      <c r="B13" s="19" t="str">
        <f>VLOOKUP(A13,'個案總查詢清冊'!$C:$AK,35,0)</f>
        <v>居服員12</v>
      </c>
      <c r="C13" s="19" t="str">
        <f>VLOOKUP(F13,'支付標準'!A:C,2,0)</f>
        <v>肢體關節活動</v>
      </c>
      <c r="D13" s="19" t="str">
        <f>VLOOKUP(A13,'個案總查詢清冊'!$C:$AJ,2,0)</f>
        <v>A123467</v>
      </c>
      <c r="E13" s="13">
        <v>1080102</v>
      </c>
      <c r="F13" s="13" t="s">
        <v>328</v>
      </c>
      <c r="G13" s="13">
        <v>1</v>
      </c>
      <c r="H13" s="23">
        <f>IF(OR(MID(F13,3,2)={"13","15","18","20"}),INT(((M13-K13)*60+N13-L13)/30),IF(MID(F13,3,2)="14",1.5,1))</f>
        <v>1</v>
      </c>
      <c r="I13" s="19">
        <f>VLOOKUP(F13,'支付標準'!A:C,3,0)</f>
        <v>195</v>
      </c>
      <c r="J13" s="19" t="str">
        <f>VLOOKUP(B13,'服務員'!B:C,2,0)</f>
        <v>jotin</v>
      </c>
      <c r="K13" s="13">
        <v>6</v>
      </c>
      <c r="L13" s="13">
        <v>51</v>
      </c>
      <c r="M13" s="13">
        <v>7</v>
      </c>
      <c r="N13" s="13">
        <v>25</v>
      </c>
      <c r="O13" s="25">
        <f t="shared" si="0"/>
      </c>
    </row>
    <row r="14" spans="1:15" ht="15">
      <c r="A14" s="17" t="s">
        <v>429</v>
      </c>
      <c r="B14" s="19" t="str">
        <f>VLOOKUP(A14,'個案總查詢清冊'!$C:$AK,35,0)</f>
        <v>居服員13</v>
      </c>
      <c r="C14" s="19" t="str">
        <f>VLOOKUP(F14,'支付標準'!A:C,2,0)</f>
        <v>基本日常照顧</v>
      </c>
      <c r="D14" s="19" t="str">
        <f>VLOOKUP(A14,'個案總查詢清冊'!$C:$AJ,2,0)</f>
        <v>A123468</v>
      </c>
      <c r="E14" s="13">
        <v>1080102</v>
      </c>
      <c r="F14" s="13" t="s">
        <v>6</v>
      </c>
      <c r="G14" s="13">
        <v>1</v>
      </c>
      <c r="H14" s="23">
        <f>IF(OR(MID(F14,3,2)={"13","15","18","20"}),INT(((M14-K14)*60+N14-L14)/30),IF(MID(F14,3,2)="14",1.5,1))</f>
        <v>1</v>
      </c>
      <c r="I14" s="19">
        <f>VLOOKUP(F14,'支付標準'!A:C,3,0)</f>
        <v>195</v>
      </c>
      <c r="J14" s="19" t="str">
        <f>VLOOKUP(B14,'服務員'!B:C,2,0)</f>
        <v>lovecare</v>
      </c>
      <c r="K14" s="13">
        <v>7</v>
      </c>
      <c r="L14" s="13">
        <v>25</v>
      </c>
      <c r="M14" s="13">
        <v>8</v>
      </c>
      <c r="N14" s="13">
        <v>25</v>
      </c>
      <c r="O14" s="25">
        <f t="shared" si="0"/>
      </c>
    </row>
    <row r="15" spans="1:15" ht="15">
      <c r="A15" s="17" t="s">
        <v>430</v>
      </c>
      <c r="B15" s="19" t="str">
        <f>VLOOKUP(A15,'個案總查詢清冊'!$C:$AK,35,0)</f>
        <v>居服員14</v>
      </c>
      <c r="C15" s="19" t="str">
        <f>VLOOKUP(F15,'支付標準'!A:C,2,0)</f>
        <v>肢體關節活動</v>
      </c>
      <c r="D15" s="19" t="str">
        <f>VLOOKUP(A15,'個案總查詢清冊'!$C:$AJ,2,0)</f>
        <v>A123469</v>
      </c>
      <c r="E15" s="13">
        <v>1080102</v>
      </c>
      <c r="F15" s="13" t="s">
        <v>328</v>
      </c>
      <c r="G15" s="13">
        <v>1</v>
      </c>
      <c r="H15" s="23">
        <f>IF(OR(MID(F15,3,2)={"13","15","18","20"}),INT(((M15-K15)*60+N15-L15)/30),IF(MID(F15,3,2)="14",1.5,1))</f>
        <v>1</v>
      </c>
      <c r="I15" s="19">
        <f>VLOOKUP(F15,'支付標準'!A:C,3,0)</f>
        <v>195</v>
      </c>
      <c r="J15" s="19" t="str">
        <f>VLOOKUP(B15,'服務員'!B:C,2,0)</f>
        <v>jotin</v>
      </c>
      <c r="K15" s="13">
        <v>7</v>
      </c>
      <c r="L15" s="13">
        <v>25</v>
      </c>
      <c r="M15" s="13">
        <v>7</v>
      </c>
      <c r="N15" s="13">
        <v>55</v>
      </c>
      <c r="O15" s="25">
        <f t="shared" si="0"/>
      </c>
    </row>
    <row r="16" spans="1:15" ht="15">
      <c r="A16" s="17" t="s">
        <v>431</v>
      </c>
      <c r="B16" s="19" t="str">
        <f>VLOOKUP(A16,'個案總查詢清冊'!$C:$AK,35,0)</f>
        <v>居服員15</v>
      </c>
      <c r="C16" s="19" t="str">
        <f>VLOOKUP(F16,'支付標準'!A:C,2,0)</f>
        <v>家務協助</v>
      </c>
      <c r="D16" s="19" t="str">
        <f>VLOOKUP(A16,'個案總查詢清冊'!$C:$AJ,2,0)</f>
        <v>A123470</v>
      </c>
      <c r="E16" s="13">
        <v>1080102</v>
      </c>
      <c r="F16" s="13" t="s">
        <v>332</v>
      </c>
      <c r="G16" s="13">
        <v>1</v>
      </c>
      <c r="H16" s="23">
        <f>IF(OR(MID(F16,3,2)={"13","15","18","20"}),INT(((M16-K16)*60+N16-L16)/30),IF(MID(F16,3,2)="14",1.5,1))</f>
        <v>4</v>
      </c>
      <c r="I16" s="19">
        <f>VLOOKUP(F16,'支付標準'!A:C,3,0)</f>
        <v>195</v>
      </c>
      <c r="J16" s="19" t="str">
        <f>VLOOKUP(B16,'服務員'!B:C,2,0)</f>
        <v>lovecare</v>
      </c>
      <c r="K16" s="13">
        <v>8</v>
      </c>
      <c r="L16" s="13">
        <v>5</v>
      </c>
      <c r="M16" s="13">
        <v>10</v>
      </c>
      <c r="N16" s="13">
        <v>5</v>
      </c>
      <c r="O16" s="25">
        <f t="shared" si="0"/>
      </c>
    </row>
    <row r="17" spans="1:15" ht="15">
      <c r="A17" s="17" t="s">
        <v>432</v>
      </c>
      <c r="B17" s="19" t="str">
        <f>VLOOKUP(A17,'個案總查詢清冊'!$C:$AK,35,0)</f>
        <v>居服員16</v>
      </c>
      <c r="C17" s="19" t="str">
        <f>VLOOKUP(F17,'支付標準'!A:C,2,0)</f>
        <v>餐食照顧</v>
      </c>
      <c r="D17" s="19" t="str">
        <f>VLOOKUP(A17,'個案總查詢清冊'!$C:$AJ,2,0)</f>
        <v>A123471</v>
      </c>
      <c r="E17" s="13">
        <v>1080102</v>
      </c>
      <c r="F17" s="13" t="s">
        <v>333</v>
      </c>
      <c r="G17" s="13">
        <v>1</v>
      </c>
      <c r="H17" s="23">
        <f>IF(OR(MID(F17,3,2)={"13","15","18","20"}),INT(((M17-K17)*60+N17-L17)/30),IF(MID(F17,3,2)="14",1.5,1))</f>
        <v>1</v>
      </c>
      <c r="I17" s="19">
        <f>VLOOKUP(F17,'支付標準'!A:C,3,0)</f>
        <v>310</v>
      </c>
      <c r="J17" s="19" t="str">
        <f>VLOOKUP(B17,'服務員'!B:C,2,0)</f>
        <v>jotin</v>
      </c>
      <c r="K17" s="13">
        <v>10</v>
      </c>
      <c r="L17" s="13">
        <v>45</v>
      </c>
      <c r="M17" s="13">
        <v>11</v>
      </c>
      <c r="N17" s="13">
        <v>10</v>
      </c>
      <c r="O17" s="25">
        <f t="shared" si="0"/>
      </c>
    </row>
    <row r="18" spans="1:15" ht="15">
      <c r="A18" s="17" t="s">
        <v>433</v>
      </c>
      <c r="B18" s="19" t="str">
        <f>VLOOKUP(A18,'個案總查詢清冊'!$C:$AK,35,0)</f>
        <v>居服員17</v>
      </c>
      <c r="C18" s="19" t="str">
        <f>VLOOKUP(F18,'支付標準'!A:C,2,0)</f>
        <v>協助沐浴及洗頭</v>
      </c>
      <c r="D18" s="19" t="str">
        <f>VLOOKUP(A18,'個案總查詢清冊'!$C:$AJ,2,0)</f>
        <v>A123472</v>
      </c>
      <c r="E18" s="13">
        <v>1080102</v>
      </c>
      <c r="F18" s="13" t="s">
        <v>330</v>
      </c>
      <c r="G18" s="13">
        <v>1</v>
      </c>
      <c r="H18" s="23">
        <f>IF(OR(MID(F18,3,2)={"13","15","18","20"}),INT(((M18-K18)*60+N18-L18)/30),IF(MID(F18,3,2)="14",1.5,1))</f>
        <v>1</v>
      </c>
      <c r="I18" s="19">
        <f>VLOOKUP(F18,'支付標準'!A:C,3,0)</f>
        <v>325</v>
      </c>
      <c r="J18" s="19" t="str">
        <f>VLOOKUP(B18,'服務員'!B:C,2,0)</f>
        <v>lovecare</v>
      </c>
      <c r="K18" s="13">
        <v>12</v>
      </c>
      <c r="L18" s="13">
        <v>25</v>
      </c>
      <c r="M18" s="13">
        <v>12</v>
      </c>
      <c r="N18" s="13">
        <v>50</v>
      </c>
      <c r="O18" s="25">
        <f t="shared" si="0"/>
      </c>
    </row>
    <row r="19" spans="1:15" ht="15">
      <c r="A19" s="17" t="s">
        <v>434</v>
      </c>
      <c r="B19" s="19" t="str">
        <f>VLOOKUP(A19,'個案總查詢清冊'!$C:$AK,35,0)</f>
        <v>居服員18</v>
      </c>
      <c r="C19" s="19" t="str">
        <f>VLOOKUP(F19,'支付標準'!A:C,2,0)</f>
        <v>協助沐浴及洗頭</v>
      </c>
      <c r="D19" s="19" t="str">
        <f>VLOOKUP(A19,'個案總查詢清冊'!$C:$AJ,2,0)</f>
        <v>A123473</v>
      </c>
      <c r="E19" s="13">
        <v>1080102</v>
      </c>
      <c r="F19" s="13" t="s">
        <v>330</v>
      </c>
      <c r="G19" s="13">
        <v>1</v>
      </c>
      <c r="H19" s="23">
        <f>IF(OR(MID(F19,3,2)={"13","15","18","20"}),INT(((M19-K19)*60+N19-L19)/30),IF(MID(F19,3,2)="14",1.5,1))</f>
        <v>1</v>
      </c>
      <c r="I19" s="19">
        <f>VLOOKUP(F19,'支付標準'!A:C,3,0)</f>
        <v>325</v>
      </c>
      <c r="J19" s="19" t="str">
        <f>VLOOKUP(B19,'服務員'!B:C,2,0)</f>
        <v>jotin</v>
      </c>
      <c r="K19" s="13">
        <v>15</v>
      </c>
      <c r="L19" s="13">
        <v>15</v>
      </c>
      <c r="M19" s="13">
        <v>15</v>
      </c>
      <c r="N19" s="13">
        <v>40</v>
      </c>
      <c r="O19" s="25">
        <f>IF(AND(MID(F19,3,2)="14",(M19-K19)*60+N19-L19&gt;90),INT(((M19-K19)*60+N19-L19-90)/30),"")</f>
      </c>
    </row>
    <row r="20" spans="1:15" ht="15">
      <c r="A20" s="17" t="s">
        <v>435</v>
      </c>
      <c r="B20" s="19" t="str">
        <f>VLOOKUP(A20,'個案總查詢清冊'!$C:$AK,35,0)</f>
        <v>居服員19</v>
      </c>
      <c r="C20" s="19" t="str">
        <f>VLOOKUP(F20,'支付標準'!A:C,2,0)</f>
        <v>陪伴服務</v>
      </c>
      <c r="D20" s="19" t="str">
        <f>VLOOKUP(A20,'個案總查詢清冊'!$C:$AJ,2,0)</f>
        <v>A123474</v>
      </c>
      <c r="E20" s="13">
        <v>1080102</v>
      </c>
      <c r="F20" s="13" t="s">
        <v>331</v>
      </c>
      <c r="G20" s="13">
        <v>1</v>
      </c>
      <c r="H20" s="23">
        <f>IF(OR(MID(F20,3,2)={"13","15","18","20"}),INT(((M20-K20)*60+N20-L20)/30),IF(MID(F20,3,2)="14",1.5,1))</f>
        <v>2</v>
      </c>
      <c r="I20" s="19">
        <f>VLOOKUP(F20,'支付標準'!A:C,3,0)</f>
        <v>175</v>
      </c>
      <c r="J20" s="19" t="str">
        <f>VLOOKUP(B20,'服務員'!B:C,2,0)</f>
        <v>lovecare</v>
      </c>
      <c r="K20" s="13">
        <v>8</v>
      </c>
      <c r="L20" s="13">
        <v>15</v>
      </c>
      <c r="M20" s="13">
        <v>9</v>
      </c>
      <c r="N20" s="13">
        <v>15</v>
      </c>
      <c r="O20" s="25">
        <f t="shared" si="0"/>
      </c>
    </row>
    <row r="21" spans="1:15" ht="15">
      <c r="A21" s="17" t="s">
        <v>436</v>
      </c>
      <c r="B21" s="19" t="str">
        <f>VLOOKUP(A21,'個案總查詢清冊'!$C:$AK,35,0)</f>
        <v>居服員20</v>
      </c>
      <c r="C21" s="19" t="str">
        <f>VLOOKUP(F21,'支付標準'!A:C,2,0)</f>
        <v>餐食照顧</v>
      </c>
      <c r="D21" s="19" t="str">
        <f>VLOOKUP(A21,'個案總查詢清冊'!$C:$AJ,2,0)</f>
        <v>A123475</v>
      </c>
      <c r="E21" s="13">
        <v>1080102</v>
      </c>
      <c r="F21" s="13" t="s">
        <v>333</v>
      </c>
      <c r="G21" s="13">
        <v>1</v>
      </c>
      <c r="H21" s="23">
        <f>IF(OR(MID(F21,3,2)={"13","15","18","20"}),INT(((M21-K21)*60+N21-L21)/30),IF(MID(F21,3,2)="14",1.5,1))</f>
        <v>1</v>
      </c>
      <c r="I21" s="19">
        <f>VLOOKUP(F21,'支付標準'!A:C,3,0)</f>
        <v>310</v>
      </c>
      <c r="J21" s="19" t="str">
        <f>VLOOKUP(B21,'服務員'!B:C,2,0)</f>
        <v>jotin</v>
      </c>
      <c r="K21" s="13">
        <v>10</v>
      </c>
      <c r="L21" s="13">
        <v>55</v>
      </c>
      <c r="M21" s="13">
        <v>11</v>
      </c>
      <c r="N21" s="13">
        <v>25</v>
      </c>
      <c r="O21" s="25">
        <f t="shared" si="0"/>
      </c>
    </row>
    <row r="22" spans="1:15" ht="15">
      <c r="A22" s="17" t="s">
        <v>437</v>
      </c>
      <c r="B22" s="19" t="str">
        <f>VLOOKUP(A22,'個案總查詢清冊'!$C:$AK,35,0)</f>
        <v>居服員21</v>
      </c>
      <c r="C22" s="19" t="str">
        <f>VLOOKUP(F22,'支付標準'!A:C,2,0)</f>
        <v>家務協助</v>
      </c>
      <c r="D22" s="19" t="str">
        <f>VLOOKUP(A22,'個案總查詢清冊'!$C:$AJ,2,0)</f>
        <v>A123476</v>
      </c>
      <c r="E22" s="13">
        <v>1080102</v>
      </c>
      <c r="F22" s="13" t="s">
        <v>332</v>
      </c>
      <c r="G22" s="13">
        <v>1</v>
      </c>
      <c r="H22" s="23">
        <f>IF(OR(MID(F22,3,2)={"13","15","18","20"}),INT(((M22-K22)*60+N22-L22)/30),IF(MID(F22,3,2)="14",1.5,1))</f>
        <v>2</v>
      </c>
      <c r="I22" s="19">
        <f>VLOOKUP(F22,'支付標準'!A:C,3,0)</f>
        <v>195</v>
      </c>
      <c r="J22" s="19" t="str">
        <f>VLOOKUP(B22,'服務員'!B:C,2,0)</f>
        <v>jotin</v>
      </c>
      <c r="K22" s="13">
        <v>9</v>
      </c>
      <c r="L22" s="13">
        <v>55</v>
      </c>
      <c r="M22" s="13">
        <v>10</v>
      </c>
      <c r="N22" s="13">
        <v>55</v>
      </c>
      <c r="O22" s="25">
        <f t="shared" si="0"/>
      </c>
    </row>
    <row r="23" spans="1:14" ht="15">
      <c r="A23" s="17" t="s">
        <v>438</v>
      </c>
      <c r="B23" s="19" t="str">
        <f>VLOOKUP(A23,'個案總查詢清冊'!$C:$AK,35,0)</f>
        <v>居服員22</v>
      </c>
      <c r="C23" s="19" t="str">
        <f>VLOOKUP(F23,'支付標準'!A:C,2,0)</f>
        <v>家務協助</v>
      </c>
      <c r="D23" s="19" t="str">
        <f>VLOOKUP(A23,'個案總查詢清冊'!$C:$AJ,2,0)</f>
        <v>A123477</v>
      </c>
      <c r="E23" s="13">
        <v>1080102</v>
      </c>
      <c r="F23" s="13" t="s">
        <v>332</v>
      </c>
      <c r="G23" s="13">
        <v>1</v>
      </c>
      <c r="H23" s="23">
        <f>IF(OR(MID(F23,3,2)={"13","15","18","20"}),INT(((M23-K23)*60+N23-L23)/30),IF(MID(F23,3,2)="14",1.5,1))</f>
        <v>2</v>
      </c>
      <c r="I23" s="19">
        <f>VLOOKUP(F23,'支付標準'!A:C,3,0)</f>
        <v>195</v>
      </c>
      <c r="J23" s="19" t="str">
        <f>VLOOKUP(B23,'服務員'!B:C,2,0)</f>
        <v>lovecare</v>
      </c>
      <c r="K23" s="13">
        <v>13</v>
      </c>
      <c r="L23" s="13">
        <v>0</v>
      </c>
      <c r="M23" s="13">
        <v>14</v>
      </c>
      <c r="N23" s="13">
        <v>0</v>
      </c>
    </row>
    <row r="24" spans="1:14" ht="15">
      <c r="A24" s="17" t="s">
        <v>439</v>
      </c>
      <c r="B24" s="19" t="str">
        <f>VLOOKUP(A24,'個案總查詢清冊'!$C:$AK,35,0)</f>
        <v>居服員23</v>
      </c>
      <c r="C24" s="19" t="str">
        <f>VLOOKUP(F24,'支付標準'!A:C,2,0)</f>
        <v>家務協助</v>
      </c>
      <c r="D24" s="19" t="str">
        <f>VLOOKUP(A24,'個案總查詢清冊'!$C:$AJ,2,0)</f>
        <v>A123478</v>
      </c>
      <c r="E24" s="13">
        <v>1080102</v>
      </c>
      <c r="F24" s="13" t="s">
        <v>332</v>
      </c>
      <c r="G24" s="13">
        <v>1</v>
      </c>
      <c r="H24" s="23">
        <f>IF(OR(MID(F24,3,2)={"13","15","18","20"}),INT(((M24-K24)*60+N24-L24)/30),IF(MID(F24,3,2)="14",1.5,1))</f>
        <v>2</v>
      </c>
      <c r="I24" s="19">
        <f>VLOOKUP(F24,'支付標準'!A:C,3,0)</f>
        <v>195</v>
      </c>
      <c r="J24" s="19" t="str">
        <f>VLOOKUP(B24,'服務員'!B:C,2,0)</f>
        <v>jotin</v>
      </c>
      <c r="K24" s="13">
        <v>9</v>
      </c>
      <c r="L24" s="13">
        <v>55</v>
      </c>
      <c r="M24" s="13">
        <v>10</v>
      </c>
      <c r="N24" s="13">
        <v>55</v>
      </c>
    </row>
    <row r="25" spans="1:14" ht="15">
      <c r="A25" s="17" t="s">
        <v>440</v>
      </c>
      <c r="B25" s="19" t="str">
        <f>VLOOKUP(A25,'個案總查詢清冊'!$C:$AK,35,0)</f>
        <v>居服員24</v>
      </c>
      <c r="C25" s="19" t="str">
        <f>VLOOKUP(F25,'支付標準'!A:C,2,0)</f>
        <v>肢體關節活動</v>
      </c>
      <c r="D25" s="19" t="str">
        <f>VLOOKUP(A25,'個案總查詢清冊'!$C:$AJ,2,0)</f>
        <v>A123479</v>
      </c>
      <c r="E25" s="13">
        <v>1080102</v>
      </c>
      <c r="F25" s="13" t="s">
        <v>328</v>
      </c>
      <c r="G25" s="13">
        <v>1</v>
      </c>
      <c r="H25" s="23">
        <f>IF(OR(MID(F25,3,2)={"13","15","18","20"}),INT(((M25-K25)*60+N25-L25)/30),IF(MID(F25,3,2)="14",1.5,1))</f>
        <v>1</v>
      </c>
      <c r="I25" s="19">
        <f>VLOOKUP(F25,'支付標準'!A:C,3,0)</f>
        <v>195</v>
      </c>
      <c r="J25" s="19" t="str">
        <f>VLOOKUP(B25,'服務員'!B:C,2,0)</f>
        <v>lovecare</v>
      </c>
      <c r="K25" s="13">
        <v>14</v>
      </c>
      <c r="L25" s="13">
        <v>40</v>
      </c>
      <c r="M25" s="13">
        <v>15</v>
      </c>
      <c r="N25" s="13">
        <v>15</v>
      </c>
    </row>
    <row r="26" spans="1:14" ht="15">
      <c r="A26" s="17" t="s">
        <v>441</v>
      </c>
      <c r="B26" s="19" t="str">
        <f>VLOOKUP(A26,'個案總查詢清冊'!$C:$AK,35,0)</f>
        <v>居服員25</v>
      </c>
      <c r="C26" s="19" t="str">
        <f>VLOOKUP(F26,'支付標準'!A:C,2,0)</f>
        <v>家務協助</v>
      </c>
      <c r="D26" s="19" t="str">
        <f>VLOOKUP(A26,'個案總查詢清冊'!$C:$AJ,2,0)</f>
        <v>A123480</v>
      </c>
      <c r="E26" s="13">
        <v>1080102</v>
      </c>
      <c r="F26" s="13" t="s">
        <v>332</v>
      </c>
      <c r="G26" s="13">
        <v>1</v>
      </c>
      <c r="H26" s="23">
        <f>IF(OR(MID(F26,3,2)={"13","15","18","20"}),INT(((M26-K26)*60+N26-L26)/30),IF(MID(F26,3,2)="14",1.5,1))</f>
        <v>1</v>
      </c>
      <c r="I26" s="19">
        <f>VLOOKUP(F26,'支付標準'!A:C,3,0)</f>
        <v>195</v>
      </c>
      <c r="J26" s="19" t="str">
        <f>VLOOKUP(B26,'服務員'!B:C,2,0)</f>
        <v>jotin</v>
      </c>
      <c r="K26" s="13">
        <v>16</v>
      </c>
      <c r="L26" s="13">
        <v>10</v>
      </c>
      <c r="M26" s="13">
        <v>16</v>
      </c>
      <c r="N26" s="13">
        <v>40</v>
      </c>
    </row>
    <row r="27" spans="1:14" ht="15">
      <c r="A27" s="17" t="s">
        <v>442</v>
      </c>
      <c r="B27" s="19" t="str">
        <f>VLOOKUP(A27,'個案總查詢清冊'!$C:$AK,35,0)</f>
        <v>居服員26</v>
      </c>
      <c r="C27" s="19" t="str">
        <f>VLOOKUP(F27,'支付標準'!A:C,2,0)</f>
        <v>家務協助</v>
      </c>
      <c r="D27" s="19" t="str">
        <f>VLOOKUP(A27,'個案總查詢清冊'!$C:$AJ,2,0)</f>
        <v>A123481</v>
      </c>
      <c r="E27" s="13">
        <v>1080102</v>
      </c>
      <c r="F27" s="13" t="s">
        <v>332</v>
      </c>
      <c r="G27" s="13">
        <v>1</v>
      </c>
      <c r="H27" s="23">
        <f>IF(OR(MID(F27,3,2)={"13","15","18","20"}),INT(((M27-K27)*60+N27-L27)/30),IF(MID(F27,3,2)="14",1.5,1))</f>
        <v>1</v>
      </c>
      <c r="I27" s="19">
        <f>VLOOKUP(F27,'支付標準'!A:C,3,0)</f>
        <v>195</v>
      </c>
      <c r="J27" s="19" t="str">
        <f>VLOOKUP(B27,'服務員'!B:C,2,0)</f>
        <v>lovecare</v>
      </c>
      <c r="K27" s="13">
        <v>15</v>
      </c>
      <c r="L27" s="13">
        <v>40</v>
      </c>
      <c r="M27" s="13">
        <v>16</v>
      </c>
      <c r="N27" s="13">
        <v>10</v>
      </c>
    </row>
    <row r="28" spans="1:15" ht="15">
      <c r="A28" s="17" t="s">
        <v>443</v>
      </c>
      <c r="B28" s="19" t="str">
        <f>VLOOKUP(A28,'個案總查詢清冊'!$C:$AK,35,0)</f>
        <v>居服員27</v>
      </c>
      <c r="C28" s="19" t="str">
        <f>VLOOKUP(F28,'支付標準'!A:C,2,0)</f>
        <v>餐食照顧</v>
      </c>
      <c r="D28" s="19" t="str">
        <f>VLOOKUP(A28,'個案總查詢清冊'!$C:$AJ,2,0)</f>
        <v>A123482</v>
      </c>
      <c r="E28" s="13">
        <v>1080102</v>
      </c>
      <c r="F28" s="13" t="s">
        <v>333</v>
      </c>
      <c r="G28" s="13">
        <v>1</v>
      </c>
      <c r="H28" s="23">
        <f>IF(OR(MID(F28,3,2)={"13","15","18","20"}),INT(((M28-K28)*60+N28-L28)/30),IF(MID(F28,3,2)="14",1.5,1))</f>
        <v>1</v>
      </c>
      <c r="I28" s="19">
        <f>VLOOKUP(F28,'支付標準'!A:C,3,0)</f>
        <v>310</v>
      </c>
      <c r="J28" s="19" t="str">
        <f>VLOOKUP(B28,'服務員'!B:C,2,0)</f>
        <v>jotin</v>
      </c>
      <c r="K28" s="13">
        <v>11</v>
      </c>
      <c r="L28" s="13">
        <v>10</v>
      </c>
      <c r="M28" s="13">
        <v>12</v>
      </c>
      <c r="N28" s="13">
        <v>15</v>
      </c>
      <c r="O28" s="25">
        <f>IF(AND(MID(F28,3,2)="14",(M28-K28)*60+N28-L28&gt;90),INT(((M28-K28)*60+N28-L28-90)/30),"")</f>
      </c>
    </row>
    <row r="29" spans="1:15" ht="15">
      <c r="A29" s="17" t="s">
        <v>444</v>
      </c>
      <c r="B29" s="19" t="str">
        <f>VLOOKUP(A29,'個案總查詢清冊'!$C:$AK,35,0)</f>
        <v>居服員28</v>
      </c>
      <c r="C29" s="19" t="str">
        <f>VLOOKUP(F29,'支付標準'!A:C,2,0)</f>
        <v>餐食照顧</v>
      </c>
      <c r="D29" s="19" t="str">
        <f>VLOOKUP(A29,'個案總查詢清冊'!$C:$AJ,2,0)</f>
        <v>A123483</v>
      </c>
      <c r="E29" s="13">
        <v>1080103</v>
      </c>
      <c r="F29" s="13" t="s">
        <v>333</v>
      </c>
      <c r="G29" s="13">
        <v>1</v>
      </c>
      <c r="H29" s="23">
        <f>IF(OR(MID(F29,3,2)={"13","15","18","20"}),INT(((M29-K29)*60+N29-L29)/30),IF(MID(F29,3,2)="14",1.5,1))</f>
        <v>1</v>
      </c>
      <c r="I29" s="19">
        <f>VLOOKUP(F29,'支付標準'!A:C,3,0)</f>
        <v>310</v>
      </c>
      <c r="J29" s="19" t="str">
        <f>VLOOKUP(B29,'服務員'!B:C,2,0)</f>
        <v>lovecare</v>
      </c>
      <c r="K29" s="13">
        <v>11</v>
      </c>
      <c r="L29" s="13">
        <v>15</v>
      </c>
      <c r="M29" s="13">
        <v>12</v>
      </c>
      <c r="N29" s="13">
        <v>5</v>
      </c>
      <c r="O29" s="25">
        <f>IF(AND(MID(F29,3,2)="14",(M29-K29)*60+N29-L29&gt;90),INT(((M29-K29)*60+N29-L29-90)/30),"")</f>
      </c>
    </row>
  </sheetData>
  <sheetProtection/>
  <printOptions/>
  <pageMargins left="0.75" right="0.75" top="1" bottom="1"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親愛社會工作師事務所 何立博</cp:lastModifiedBy>
  <dcterms:created xsi:type="dcterms:W3CDTF">2015-08-03T07:04:45Z</dcterms:created>
  <dcterms:modified xsi:type="dcterms:W3CDTF">2020-01-04T03:53:23Z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